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FINANCIJSKI PLAN 2026\"/>
    </mc:Choice>
  </mc:AlternateContent>
  <xr:revisionPtr revIDLastSave="0" documentId="13_ncr:1_{EA5999FB-EEE5-467D-9BD2-B6FE74B44688}" xr6:coauthVersionLast="37" xr6:coauthVersionMax="47" xr10:uidLastSave="{00000000-0000-0000-0000-000000000000}"/>
  <bookViews>
    <workbookView xWindow="-105" yWindow="-105" windowWidth="23250" windowHeight="1245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-NEMA ŠKOLA" sheetId="6" r:id="rId5"/>
    <sheet name="Račun fin. prema izvorima-NEMA " sheetId="9" r:id="rId6"/>
    <sheet name="POSEBNI DIO" sheetId="7" r:id="rId7"/>
    <sheet name="List2" sheetId="2" r:id="rId8"/>
  </sheets>
  <definedNames>
    <definedName name="_xlnm.Print_Area" localSheetId="6">'POSEBNI DIO'!$A$1:$P$141</definedName>
  </definedNames>
  <calcPr calcId="1790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7" l="1"/>
  <c r="I59" i="7"/>
  <c r="I91" i="7" l="1"/>
  <c r="I90" i="7" s="1"/>
  <c r="I89" i="7" s="1"/>
  <c r="I11" i="7"/>
  <c r="I10" i="7" s="1"/>
  <c r="I9" i="7" s="1"/>
  <c r="I8" i="7" s="1"/>
  <c r="I139" i="7"/>
  <c r="I138" i="7" s="1"/>
  <c r="I137" i="7" s="1"/>
  <c r="I136" i="7" s="1"/>
  <c r="I42" i="7"/>
  <c r="I41" i="7" s="1"/>
  <c r="I37" i="7" s="1"/>
  <c r="I116" i="7"/>
  <c r="I115" i="7" s="1"/>
  <c r="I114" i="7" s="1"/>
  <c r="I29" i="7"/>
  <c r="I28" i="7" s="1"/>
  <c r="I23" i="7" l="1"/>
  <c r="I22" i="7" s="1"/>
  <c r="I21" i="7" s="1"/>
  <c r="I20" i="7" l="1"/>
  <c r="I7" i="7" s="1"/>
  <c r="C34" i="8"/>
  <c r="C35" i="8"/>
  <c r="C42" i="8"/>
  <c r="C40" i="8"/>
  <c r="C16" i="8"/>
  <c r="D16" i="8"/>
  <c r="E16" i="8"/>
  <c r="F16" i="8"/>
  <c r="C11" i="8"/>
  <c r="E10" i="3"/>
  <c r="E11" i="3"/>
  <c r="D10" i="3"/>
  <c r="F24" i="3"/>
  <c r="E24" i="3"/>
  <c r="C10" i="8" l="1"/>
  <c r="E23" i="3"/>
  <c r="G10" i="3" l="1"/>
  <c r="D42" i="8"/>
  <c r="G131" i="7" l="1"/>
  <c r="G139" i="7"/>
  <c r="G138" i="7" s="1"/>
  <c r="G137" i="7" s="1"/>
  <c r="G136" i="7" s="1"/>
  <c r="G128" i="7"/>
  <c r="G127" i="7" s="1"/>
  <c r="G126" i="7" s="1"/>
  <c r="G116" i="7"/>
  <c r="G115" i="7" s="1"/>
  <c r="G114" i="7" s="1"/>
  <c r="G94" i="7"/>
  <c r="G91" i="7"/>
  <c r="G90" i="7" s="1"/>
  <c r="G89" i="7" s="1"/>
  <c r="G79" i="7"/>
  <c r="G78" i="7" s="1"/>
  <c r="G77" i="7" s="1"/>
  <c r="G64" i="7"/>
  <c r="G63" i="7" s="1"/>
  <c r="G59" i="7" s="1"/>
  <c r="G46" i="7"/>
  <c r="G45" i="7" s="1"/>
  <c r="G41" i="7"/>
  <c r="G39" i="7"/>
  <c r="G38" i="7" s="1"/>
  <c r="G29" i="7"/>
  <c r="G28" i="7" s="1"/>
  <c r="G23" i="7"/>
  <c r="G22" i="7" s="1"/>
  <c r="G15" i="7"/>
  <c r="G14" i="7" s="1"/>
  <c r="G11" i="7"/>
  <c r="G10" i="7" s="1"/>
  <c r="G9" i="7" s="1"/>
  <c r="B10" i="5"/>
  <c r="B11" i="5"/>
  <c r="B42" i="8"/>
  <c r="B35" i="8"/>
  <c r="B34" i="8" s="1"/>
  <c r="B38" i="8"/>
  <c r="B40" i="8"/>
  <c r="B16" i="8"/>
  <c r="B14" i="8"/>
  <c r="B11" i="8"/>
  <c r="D23" i="3"/>
  <c r="D30" i="3"/>
  <c r="D24" i="3"/>
  <c r="D11" i="3"/>
  <c r="G21" i="7" l="1"/>
  <c r="G37" i="7"/>
  <c r="G20" i="7" s="1"/>
  <c r="G8" i="7"/>
  <c r="B10" i="8"/>
  <c r="H24" i="3"/>
  <c r="G24" i="3"/>
  <c r="F35" i="8"/>
  <c r="G7" i="7" l="1"/>
  <c r="K10" i="7"/>
  <c r="K9" i="7" s="1"/>
  <c r="K8" i="7" s="1"/>
  <c r="K91" i="7"/>
  <c r="K90" i="7" s="1"/>
  <c r="K89" i="7" s="1"/>
  <c r="K139" i="7"/>
  <c r="K138" i="7" s="1"/>
  <c r="N119" i="7"/>
  <c r="K119" i="7"/>
  <c r="J119" i="7"/>
  <c r="N89" i="7"/>
  <c r="K37" i="7"/>
  <c r="N37" i="7"/>
  <c r="K23" i="7"/>
  <c r="N23" i="7"/>
  <c r="N22" i="7" s="1"/>
  <c r="J14" i="7" l="1"/>
  <c r="J116" i="7"/>
  <c r="J115" i="7" s="1"/>
  <c r="J91" i="7"/>
  <c r="J90" i="7" s="1"/>
  <c r="J89" i="7" s="1"/>
  <c r="J66" i="7"/>
  <c r="J42" i="7"/>
  <c r="J41" i="7" s="1"/>
  <c r="J37" i="7" s="1"/>
  <c r="J35" i="7"/>
  <c r="J34" i="7" s="1"/>
  <c r="K22" i="7"/>
  <c r="J23" i="7"/>
  <c r="J26" i="7"/>
  <c r="J22" i="7" l="1"/>
  <c r="K137" i="7"/>
  <c r="K136" i="7" s="1"/>
  <c r="J114" i="7"/>
  <c r="P139" i="7" l="1"/>
  <c r="O139" i="7"/>
  <c r="N139" i="7"/>
  <c r="N138" i="7" s="1"/>
  <c r="N137" i="7" s="1"/>
  <c r="N136" i="7" s="1"/>
  <c r="P116" i="7"/>
  <c r="O116" i="7"/>
  <c r="N116" i="7"/>
  <c r="N115" i="7" s="1"/>
  <c r="N114" i="7" s="1"/>
  <c r="P59" i="7"/>
  <c r="O59" i="7"/>
  <c r="N59" i="7"/>
  <c r="P29" i="7"/>
  <c r="O29" i="7"/>
  <c r="N29" i="7"/>
  <c r="N28" i="7" s="1"/>
  <c r="N21" i="7" s="1"/>
  <c r="N20" i="7" s="1"/>
  <c r="P11" i="7"/>
  <c r="O11" i="7"/>
  <c r="N11" i="7"/>
  <c r="N10" i="7" s="1"/>
  <c r="N9" i="7" s="1"/>
  <c r="N8" i="7" s="1"/>
  <c r="P8" i="7"/>
  <c r="O8" i="7"/>
  <c r="M139" i="7"/>
  <c r="L139" i="7"/>
  <c r="M116" i="7"/>
  <c r="L116" i="7"/>
  <c r="K116" i="7"/>
  <c r="K115" i="7" s="1"/>
  <c r="K114" i="7" s="1"/>
  <c r="M59" i="7"/>
  <c r="L59" i="7"/>
  <c r="K59" i="7"/>
  <c r="M29" i="7"/>
  <c r="L29" i="7"/>
  <c r="K29" i="7"/>
  <c r="K28" i="7" s="1"/>
  <c r="K21" i="7" s="1"/>
  <c r="M11" i="7"/>
  <c r="L11" i="7"/>
  <c r="M8" i="7"/>
  <c r="L8" i="7"/>
  <c r="J139" i="7"/>
  <c r="J138" i="7" s="1"/>
  <c r="J137" i="7" s="1"/>
  <c r="J136" i="7" s="1"/>
  <c r="J59" i="7"/>
  <c r="J29" i="7"/>
  <c r="J28" i="7" s="1"/>
  <c r="J21" i="7" s="1"/>
  <c r="J11" i="7"/>
  <c r="J10" i="7" s="1"/>
  <c r="J9" i="7" s="1"/>
  <c r="J8" i="7" s="1"/>
  <c r="J20" i="7" l="1"/>
  <c r="J7" i="7" s="1"/>
  <c r="K20" i="7"/>
  <c r="K7" i="7" s="1"/>
  <c r="F11" i="5"/>
  <c r="F10" i="5" s="1"/>
  <c r="E11" i="5"/>
  <c r="E10" i="5" s="1"/>
  <c r="D10" i="5"/>
  <c r="F42" i="8"/>
  <c r="E42" i="8"/>
  <c r="F40" i="8"/>
  <c r="E40" i="8"/>
  <c r="D40" i="8"/>
  <c r="F38" i="8"/>
  <c r="E38" i="8"/>
  <c r="D38" i="8"/>
  <c r="E35" i="8"/>
  <c r="D35" i="8"/>
  <c r="D34" i="8" s="1"/>
  <c r="F24" i="8"/>
  <c r="E24" i="8"/>
  <c r="D24" i="8"/>
  <c r="F14" i="8"/>
  <c r="E14" i="8"/>
  <c r="F11" i="8"/>
  <c r="E11" i="8"/>
  <c r="D14" i="8"/>
  <c r="D11" i="8"/>
  <c r="H30" i="3"/>
  <c r="H23" i="3" s="1"/>
  <c r="F30" i="3"/>
  <c r="G23" i="3"/>
  <c r="H11" i="3"/>
  <c r="H10" i="3" s="1"/>
  <c r="G11" i="3"/>
  <c r="F11" i="3"/>
  <c r="F10" i="3" s="1"/>
  <c r="E34" i="8" l="1"/>
  <c r="D10" i="8"/>
  <c r="F34" i="8"/>
  <c r="E10" i="8"/>
  <c r="F10" i="8"/>
  <c r="F23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F14" i="10" l="1"/>
  <c r="I14" i="10"/>
  <c r="G14" i="10"/>
  <c r="J14" i="10"/>
  <c r="J22" i="10" s="1"/>
  <c r="J28" i="10" s="1"/>
  <c r="J29" i="10" s="1"/>
  <c r="H14" i="10"/>
  <c r="H22" i="10" s="1"/>
  <c r="H28" i="10" s="1"/>
  <c r="H29" i="10" s="1"/>
  <c r="I22" i="10"/>
  <c r="I28" i="10" s="1"/>
  <c r="I29" i="10" s="1"/>
  <c r="F22" i="10"/>
  <c r="F28" i="10" s="1"/>
  <c r="F29" i="10" s="1"/>
  <c r="G22" i="10"/>
  <c r="G28" i="10" s="1"/>
  <c r="G29" i="10" s="1"/>
  <c r="N7" i="7"/>
</calcChain>
</file>

<file path=xl/sharedStrings.xml><?xml version="1.0" encoding="utf-8"?>
<sst xmlns="http://schemas.openxmlformats.org/spreadsheetml/2006/main" count="450" uniqueCount="177">
  <si>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</si>
  <si>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</si>
  <si>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</si>
  <si>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</si>
  <si>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</si>
  <si>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</si>
  <si>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</si>
  <si>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</si>
  <si>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</si>
  <si>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</si>
  <si>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</si>
  <si>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</si>
  <si>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</si>
  <si>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</si>
  <si>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</si>
  <si>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</si>
  <si>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</si>
  <si>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</si>
  <si>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</si>
  <si>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</si>
  <si>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</si>
  <si>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</si>
  <si>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</si>
  <si>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</si>
  <si>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</si>
  <si>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</si>
  <si>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</si>
  <si>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</si>
  <si>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</si>
  <si>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</si>
  <si>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</si>
  <si>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</si>
  <si>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</si>
  <si>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</si>
  <si>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</si>
  <si>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</si>
  <si>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</si>
  <si>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</si>
  <si>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</si>
  <si>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</si>
  <si>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</si>
  <si>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</si>
  <si>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</si>
  <si>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</si>
  <si>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</si>
  <si>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</si>
  <si>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</si>
  <si>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</si>
  <si>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</si>
  <si>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</si>
  <si>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</si>
  <si>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</si>
  <si>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</si>
  <si>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</si>
  <si>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</si>
  <si>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</si>
  <si>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</si>
  <si>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</si>
  <si>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</si>
  <si>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</si>
  <si>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</si>
  <si>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</si>
  <si>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</si>
  <si>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</si>
  <si>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</si>
  <si>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opd upravnih i administrativnih pristojbi po posebnim propisima i naknadama</t>
  </si>
  <si>
    <t>Prihodi od prodaje proizvoda i robe te pruženih usluga</t>
  </si>
  <si>
    <t>Financijski rashodi</t>
  </si>
  <si>
    <t xml:space="preserve">  55 POMOĆI IZ DRUGIH PRORAČUNA</t>
  </si>
  <si>
    <t xml:space="preserve">  31 Ostali vlastiti prihodi</t>
  </si>
  <si>
    <t xml:space="preserve"> </t>
  </si>
  <si>
    <t>09 Obrazovanje</t>
  </si>
  <si>
    <t xml:space="preserve">  091 predškolsko i osnovno obrazovanje</t>
  </si>
  <si>
    <t>SVEUKUPNO RASHODI</t>
  </si>
  <si>
    <t>DECENTRALIZIRANE FUNKCIJE - MINIMALNI FINANCIJSKI STANDARD</t>
  </si>
  <si>
    <t>REDOVNA PROGRAMSKA DJELATNOST OSNOVNIH ŠKOLA</t>
  </si>
  <si>
    <t xml:space="preserve"> 3</t>
  </si>
  <si>
    <t xml:space="preserve"> 32</t>
  </si>
  <si>
    <t xml:space="preserve"> 34</t>
  </si>
  <si>
    <t>KAPITALNA ULAGANJA U OPREMU - DECENTRALIZIRANA SREDSTVA</t>
  </si>
  <si>
    <t xml:space="preserve"> 4</t>
  </si>
  <si>
    <t xml:space="preserve"> 42</t>
  </si>
  <si>
    <t>ŠIRE JAVNE POTREBE - IZNAD MINIMALNOG STANDARDA</t>
  </si>
  <si>
    <t>OPĆI PRIHODI I PRIMICI</t>
  </si>
  <si>
    <t xml:space="preserve"> 31</t>
  </si>
  <si>
    <t>POMOĆI IZ DRUGIH PRORAČUNA</t>
  </si>
  <si>
    <t>IZVANNASTAVNE I IZVANŠKOLSKE AKTIVNOSTI</t>
  </si>
  <si>
    <t>POMOĆI IZ DRŽAVNOG PRORAČUNA</t>
  </si>
  <si>
    <t>POMOĆI IZ ŽUPANIJSKOG PRORAČUNA</t>
  </si>
  <si>
    <t>MANIFESTACIJE ODGOJA I ŠKOLSTVA</t>
  </si>
  <si>
    <t xml:space="preserve"> 37</t>
  </si>
  <si>
    <t>Naknade građanima i kućanstvima na temelju osiguranja i druge naknade</t>
  </si>
  <si>
    <t>PROMETNI ODGOJ I SIGURNOST U PROMETU - POLIGON</t>
  </si>
  <si>
    <t>HITNE INTERVENCIJE</t>
  </si>
  <si>
    <t>UREĐENJE OKOLIŠA ŠKOLA</t>
  </si>
  <si>
    <t>PROJEKT E ŠKOLE</t>
  </si>
  <si>
    <t>VLASTITA I NAMJENSKA SREDSTVA OSNOVNIH ŠKOLA</t>
  </si>
  <si>
    <t>Izvor 7.1.</t>
  </si>
  <si>
    <t>PRIHODI OD PRODAJE ZEMLJIŠTA I OBJEKATA</t>
  </si>
  <si>
    <t>POMOĆNICI U NASTAVI</t>
  </si>
  <si>
    <t>ODRŽAVANJE OBJEKATA OŠ</t>
  </si>
  <si>
    <t>PREHRANA UČENIKA</t>
  </si>
  <si>
    <t>EU PROJEKT "S POMOĆNIKOM MOGU BOLJE 6"</t>
  </si>
  <si>
    <t>KAPITALNA ULAGANJA NA OBJEKTIMA OŠ</t>
  </si>
  <si>
    <t>NABAVKA ŠKOLSKE LEKTIRE</t>
  </si>
  <si>
    <t>RASHODI ZA ZAPOSLENE U OŠ</t>
  </si>
  <si>
    <t>EU PROJEKT "S POMOĆNIKOM MOGU BOLJE 7"</t>
  </si>
  <si>
    <t>Plan 2024.</t>
  </si>
  <si>
    <t>Izvršenje 2023.*</t>
  </si>
  <si>
    <t>Proračun za 2025.</t>
  </si>
  <si>
    <t>Projekcija proračuna
za 2027.</t>
  </si>
  <si>
    <t>FINANCIJSKI PLAN PRORAČUNSKOG KORISNIKA JEDINICE LOKALNE I PODRUČNE (REGIONALNE) SAMOUPRAVE 
ZA 2026. I PROJEKCIJA ZA 2027. I 2028. GODINU</t>
  </si>
  <si>
    <t>Izvršenje 2024.</t>
  </si>
  <si>
    <t>Tekući plan 2025.</t>
  </si>
  <si>
    <t>Plan 2026.</t>
  </si>
  <si>
    <t>Projekcija 2027.</t>
  </si>
  <si>
    <t>Projekcija 2028.</t>
  </si>
  <si>
    <t>II. POSEBNI DIO</t>
  </si>
  <si>
    <t>Izvršenje 2024</t>
  </si>
  <si>
    <t>Tekući plan 2025</t>
  </si>
  <si>
    <t>Izvor 1.1.2.</t>
  </si>
  <si>
    <t>PRIHODI ZA DECENTRALIZIRANE FUNKCIJE - PK</t>
  </si>
  <si>
    <t>PRIHODI ZA POSEBNE NAMJENE - PK</t>
  </si>
  <si>
    <t>Izvor 1.1.1.</t>
  </si>
  <si>
    <t>Rashodi za donacije, kazne, naknade šteta</t>
  </si>
  <si>
    <t>Izvor 6.1.1.</t>
  </si>
  <si>
    <t>DONACIJE</t>
  </si>
  <si>
    <t>Aktivnost T320111</t>
  </si>
  <si>
    <t>6 DONACIJE</t>
  </si>
  <si>
    <t>61 DONACIJE</t>
  </si>
  <si>
    <t>6 Donacije</t>
  </si>
  <si>
    <t>6.1. Donacije</t>
  </si>
  <si>
    <t>Program 1500</t>
  </si>
  <si>
    <t>Aktivnost 1500A150001</t>
  </si>
  <si>
    <t>Kapitalni projekt 1500K150001</t>
  </si>
  <si>
    <t>Program 1501</t>
  </si>
  <si>
    <t>Aktivnost 1501A150101</t>
  </si>
  <si>
    <t>Aktivnost A1501A150103</t>
  </si>
  <si>
    <t>Aktivnost 1501A150104</t>
  </si>
  <si>
    <t>Aktivnost 1501A150107</t>
  </si>
  <si>
    <t>Aktivnost 1501A150105</t>
  </si>
  <si>
    <t>Aktivnost 1501A150110</t>
  </si>
  <si>
    <t>Aktivnost 1501A150111</t>
  </si>
  <si>
    <t>Aktivnost 1501A150109</t>
  </si>
  <si>
    <t>Aktivnost 1501A150113</t>
  </si>
  <si>
    <t>Aktivnost 1501A150116</t>
  </si>
  <si>
    <t>Aktivnost 1501T150101</t>
  </si>
  <si>
    <t>Aktivnost 1501K150101</t>
  </si>
  <si>
    <t>Program 1502</t>
  </si>
  <si>
    <t>Aktivnost 1502A150201</t>
  </si>
  <si>
    <t>Rashodi za donacije, naknade šteta</t>
  </si>
  <si>
    <t>Naknade građanima i kućanstvima</t>
  </si>
  <si>
    <t xml:space="preserve">  112 Prihodi za decentralizirane funkcije</t>
  </si>
  <si>
    <t xml:space="preserve">  50111 POMOĆI IZ DRŽAVNOG PRORAČUNA</t>
  </si>
  <si>
    <t xml:space="preserve">  5012112 Pomoći od međ. Organizacija i tijela EU</t>
  </si>
  <si>
    <t xml:space="preserve">  5211 POMOĆI IZ ŽUPANIJSKOG PRORAČUNA</t>
  </si>
  <si>
    <t xml:space="preserve">  51 Ostale pomoći</t>
  </si>
  <si>
    <t xml:space="preserve"> 112 Prihod za dec. funkcije</t>
  </si>
  <si>
    <t>50111 POMOĆI IZ DRŽAVNOG PRORAČUNA</t>
  </si>
  <si>
    <t>SUSTAV VIDEO NADZORA</t>
  </si>
  <si>
    <t>EU PROJEKTI OŠ</t>
  </si>
  <si>
    <t>Izvor 5.1.1</t>
  </si>
  <si>
    <t>Pomoći iz programa Unije</t>
  </si>
  <si>
    <t>Izvor 5.2.31</t>
  </si>
  <si>
    <t>SUFINANCIRANJE PRODUŽENOG BORAVKA</t>
  </si>
  <si>
    <t>NABAVKA UDŽBENIKA, RADNIH BILJEŽNICA I PRIBORA</t>
  </si>
  <si>
    <t>Aktivnost 1501A150108</t>
  </si>
  <si>
    <t>Aktivnost 1501A150112</t>
  </si>
  <si>
    <t>Aktivnost 1501T150103</t>
  </si>
  <si>
    <t>PRIHODI OD GRADA</t>
  </si>
  <si>
    <t>Izvor 4.3.1.</t>
  </si>
  <si>
    <t>Izvor 5.0.111.</t>
  </si>
  <si>
    <t>Izvor 5.2.11</t>
  </si>
  <si>
    <t>Izvor 3.1.1</t>
  </si>
  <si>
    <t>VLASTITI PRIHODI</t>
  </si>
  <si>
    <t>Izvor 5.0.12112</t>
  </si>
  <si>
    <t xml:space="preserve">POMOĆI TEMELJEM PRIJENOSA EU SREDSTAVA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</si>
</sst>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\ _k_n_-;\-* #,##0\ _k_n_-;_-* &quot;-&quot;\ _k_n_-;_-@_-"/>
    <numFmt numFmtId="164" formatCode="[$-1041A]#,##0.00;\-\ #,##0.00"/>
    <numFmt numFmtId="165" formatCode="#,##0_ ;\-#,##0\ 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00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  <charset val="238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2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center" vertical="center" wrapText="1"/>
    </xf>
    <xf numFmtId="0" fontId="8" fillId="2" borderId="0" xfId="0" quotePrefix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 wrapText="1"/>
    </xf>
    <xf numFmtId="0" fontId="0" fillId="0" borderId="3" xfId="0" applyBorder="1"/>
    <xf numFmtId="0" fontId="2" fillId="0" borderId="9" xfId="0" applyFont="1" applyBorder="1" applyAlignment="1">
      <alignment horizontal="center" vertical="center" wrapText="1"/>
    </xf>
    <xf numFmtId="0" fontId="0" fillId="0" borderId="10" xfId="0" applyBorder="1"/>
    <xf numFmtId="0" fontId="6" fillId="5" borderId="3" xfId="0" applyFont="1" applyFill="1" applyBorder="1" applyAlignment="1" applyProtection="1">
      <alignment horizontal="center" vertical="top" wrapText="1" readingOrder="1"/>
      <protection locked="0"/>
    </xf>
    <xf numFmtId="0" fontId="7" fillId="0" borderId="3" xfId="0" applyFont="1" applyBorder="1" applyAlignment="1" applyProtection="1">
      <alignment vertical="top" wrapText="1" readingOrder="1"/>
      <protection locked="0"/>
    </xf>
    <xf numFmtId="164" fontId="7" fillId="0" borderId="3" xfId="0" applyNumberFormat="1" applyFont="1" applyBorder="1" applyAlignment="1" applyProtection="1">
      <alignment horizontal="right" vertical="top" wrapText="1" readingOrder="1"/>
      <protection locked="0"/>
    </xf>
    <xf numFmtId="164" fontId="9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21" fillId="0" borderId="0" xfId="0" applyFont="1"/>
    <xf numFmtId="0" fontId="9" fillId="0" borderId="3" xfId="0" applyFont="1" applyBorder="1" applyAlignment="1" applyProtection="1">
      <alignment vertical="top" wrapText="1" readingOrder="1"/>
      <protection locked="0"/>
    </xf>
    <xf numFmtId="0" fontId="9" fillId="0" borderId="3" xfId="0" applyFont="1" applyBorder="1" applyAlignment="1" applyProtection="1">
      <alignment vertical="top" wrapText="1" readingOrder="1"/>
      <protection locked="0"/>
    </xf>
    <xf numFmtId="164" fontId="9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22" fillId="0" borderId="0" xfId="0" applyFont="1"/>
    <xf numFmtId="0" fontId="9" fillId="0" borderId="0" xfId="0" applyFont="1"/>
    <xf numFmtId="164" fontId="9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7" fillId="0" borderId="3" xfId="0" applyFont="1" applyBorder="1" applyAlignment="1" applyProtection="1">
      <alignment vertical="top" wrapText="1" readingOrder="1"/>
      <protection locked="0"/>
    </xf>
    <xf numFmtId="164" fontId="7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6" fillId="5" borderId="3" xfId="0" applyFont="1" applyFill="1" applyBorder="1" applyAlignment="1" applyProtection="1">
      <alignment horizontal="right" vertical="top" wrapText="1" readingOrder="1"/>
      <protection locked="0"/>
    </xf>
    <xf numFmtId="0" fontId="9" fillId="0" borderId="3" xfId="0" applyFont="1" applyBorder="1" applyAlignment="1" applyProtection="1">
      <alignment vertical="top" wrapText="1" readingOrder="1"/>
      <protection locked="0"/>
    </xf>
    <xf numFmtId="0" fontId="9" fillId="0" borderId="3" xfId="0" applyFont="1" applyBorder="1" applyAlignment="1" applyProtection="1">
      <alignment vertical="top" wrapText="1" readingOrder="1"/>
      <protection locked="0"/>
    </xf>
    <xf numFmtId="164" fontId="9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164" fontId="24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7" fillId="0" borderId="3" xfId="0" applyFont="1" applyBorder="1" applyAlignment="1" applyProtection="1">
      <alignment horizontal="left" vertical="top" wrapText="1" readingOrder="1"/>
      <protection locked="0"/>
    </xf>
    <xf numFmtId="0" fontId="20" fillId="0" borderId="3" xfId="0" applyFont="1" applyBorder="1" applyAlignment="1">
      <alignment horizontal="left"/>
    </xf>
    <xf numFmtId="0" fontId="9" fillId="2" borderId="3" xfId="0" applyFont="1" applyFill="1" applyBorder="1" applyAlignment="1" applyProtection="1">
      <alignment vertical="top" wrapText="1" readingOrder="1"/>
      <protection locked="0"/>
    </xf>
    <xf numFmtId="164" fontId="9" fillId="2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2" borderId="0" xfId="0" applyFont="1" applyFill="1"/>
    <xf numFmtId="0" fontId="7" fillId="2" borderId="3" xfId="0" applyFont="1" applyFill="1" applyBorder="1" applyAlignment="1" applyProtection="1">
      <alignment vertical="top" wrapText="1" readingOrder="1"/>
      <protection locked="0"/>
    </xf>
    <xf numFmtId="0" fontId="21" fillId="2" borderId="0" xfId="0" applyFont="1" applyFill="1"/>
    <xf numFmtId="164" fontId="24" fillId="2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9" fillId="0" borderId="3" xfId="0" applyNumberFormat="1" applyFont="1" applyBorder="1" applyAlignment="1" applyProtection="1">
      <alignment horizontal="right" vertical="top" wrapText="1" readingOrder="1"/>
      <protection locked="0"/>
    </xf>
    <xf numFmtId="164" fontId="7" fillId="0" borderId="3" xfId="0" applyNumberFormat="1" applyFont="1" applyBorder="1" applyAlignment="1" applyProtection="1">
      <alignment horizontal="right" vertical="top" wrapText="1" readingOrder="1"/>
      <protection locked="0"/>
    </xf>
    <xf numFmtId="16" fontId="8" fillId="2" borderId="3" xfId="0" quotePrefix="1" applyNumberFormat="1" applyFont="1" applyFill="1" applyBorder="1" applyAlignment="1">
      <alignment horizontal="left" vertical="center" wrapText="1"/>
    </xf>
    <xf numFmtId="164" fontId="9" fillId="2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6" fillId="2" borderId="3" xfId="0" applyFont="1" applyFill="1" applyBorder="1" applyAlignment="1">
      <alignment horizontal="left" vertical="center" wrapText="1"/>
    </xf>
    <xf numFmtId="0" fontId="1" fillId="0" borderId="0" xfId="0" applyFont="1"/>
    <xf numFmtId="0" fontId="1" fillId="0" borderId="3" xfId="0" applyFont="1" applyBorder="1" applyAlignment="1">
      <alignment horizontal="center"/>
    </xf>
    <xf numFmtId="3" fontId="25" fillId="2" borderId="3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right"/>
    </xf>
    <xf numFmtId="4" fontId="8" fillId="2" borderId="3" xfId="0" quotePrefix="1" applyNumberFormat="1" applyFont="1" applyFill="1" applyBorder="1" applyAlignment="1">
      <alignment horizontal="right" vertical="center" wrapText="1"/>
    </xf>
    <xf numFmtId="0" fontId="8" fillId="2" borderId="3" xfId="0" quotePrefix="1" applyFont="1" applyFill="1" applyBorder="1" applyAlignment="1">
      <alignment horizontal="right" vertical="center" wrapText="1"/>
    </xf>
    <xf numFmtId="3" fontId="25" fillId="2" borderId="4" xfId="0" applyNumberFormat="1" applyFont="1" applyFill="1" applyBorder="1" applyAlignment="1">
      <alignment horizontal="center"/>
    </xf>
    <xf numFmtId="3" fontId="25" fillId="2" borderId="3" xfId="0" applyNumberFormat="1" applyFont="1" applyFill="1" applyBorder="1" applyAlignment="1">
      <alignment horizontal="center"/>
    </xf>
    <xf numFmtId="41" fontId="3" fillId="2" borderId="4" xfId="0" applyNumberFormat="1" applyFont="1" applyFill="1" applyBorder="1" applyAlignment="1">
      <alignment horizontal="right"/>
    </xf>
    <xf numFmtId="41" fontId="8" fillId="2" borderId="3" xfId="0" quotePrefix="1" applyNumberFormat="1" applyFont="1" applyFill="1" applyBorder="1" applyAlignment="1">
      <alignment horizontal="right" vertical="center" wrapText="1"/>
    </xf>
    <xf numFmtId="41" fontId="1" fillId="0" borderId="3" xfId="0" applyNumberFormat="1" applyFont="1" applyBorder="1" applyAlignment="1">
      <alignment horizontal="center"/>
    </xf>
    <xf numFmtId="41" fontId="0" fillId="0" borderId="3" xfId="0" applyNumberFormat="1" applyBorder="1"/>
    <xf numFmtId="41" fontId="0" fillId="0" borderId="0" xfId="0" applyNumberFormat="1"/>
    <xf numFmtId="41" fontId="3" fillId="2" borderId="4" xfId="0" applyNumberFormat="1" applyFont="1" applyFill="1" applyBorder="1" applyAlignment="1"/>
    <xf numFmtId="3" fontId="3" fillId="2" borderId="3" xfId="0" applyNumberFormat="1" applyFont="1" applyFill="1" applyBorder="1" applyAlignment="1"/>
    <xf numFmtId="0" fontId="8" fillId="2" borderId="3" xfId="0" quotePrefix="1" applyFont="1" applyFill="1" applyBorder="1" applyAlignment="1">
      <alignment vertical="center" wrapText="1"/>
    </xf>
    <xf numFmtId="4" fontId="8" fillId="2" borderId="3" xfId="0" quotePrefix="1" applyNumberFormat="1" applyFont="1" applyFill="1" applyBorder="1" applyAlignment="1">
      <alignment vertical="center" wrapText="1"/>
    </xf>
    <xf numFmtId="0" fontId="20" fillId="0" borderId="3" xfId="0" applyFont="1" applyBorder="1"/>
    <xf numFmtId="164" fontId="7" fillId="0" borderId="3" xfId="0" applyNumberFormat="1" applyFont="1" applyBorder="1" applyAlignment="1" applyProtection="1">
      <alignment horizontal="right" vertical="top" wrapText="1" readingOrder="1"/>
      <protection locked="0"/>
    </xf>
    <xf numFmtId="164" fontId="9" fillId="0" borderId="3" xfId="0" applyNumberFormat="1" applyFont="1" applyBorder="1" applyAlignment="1" applyProtection="1">
      <alignment horizontal="right" vertical="top" wrapText="1" readingOrder="1"/>
      <protection locked="0"/>
    </xf>
    <xf numFmtId="164" fontId="9" fillId="2" borderId="3" xfId="0" applyNumberFormat="1" applyFont="1" applyFill="1" applyBorder="1" applyAlignment="1" applyProtection="1">
      <alignment horizontal="right" vertical="top" wrapText="1" readingOrder="1"/>
      <protection locked="0"/>
    </xf>
    <xf numFmtId="4" fontId="7" fillId="0" borderId="3" xfId="0" applyNumberFormat="1" applyFont="1" applyBorder="1" applyAlignment="1" applyProtection="1">
      <alignment horizontal="center" vertical="top" wrapText="1" readingOrder="1"/>
      <protection locked="0"/>
    </xf>
    <xf numFmtId="0" fontId="0" fillId="0" borderId="0" xfId="0" applyFont="1"/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center" vertical="center" wrapText="1"/>
    </xf>
    <xf numFmtId="0" fontId="26" fillId="2" borderId="3" xfId="0" quotePrefix="1" applyFont="1" applyFill="1" applyBorder="1" applyAlignment="1">
      <alignment horizontal="left" vertical="center" wrapText="1"/>
    </xf>
    <xf numFmtId="0" fontId="26" fillId="2" borderId="3" xfId="0" quotePrefix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4" fontId="26" fillId="2" borderId="3" xfId="0" quotePrefix="1" applyNumberFormat="1" applyFont="1" applyFill="1" applyBorder="1" applyAlignment="1">
      <alignment horizontal="center" vertical="center" wrapText="1"/>
    </xf>
    <xf numFmtId="3" fontId="8" fillId="2" borderId="3" xfId="0" quotePrefix="1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6" fillId="2" borderId="4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25" fillId="2" borderId="3" xfId="0" applyNumberFormat="1" applyFont="1" applyFill="1" applyBorder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165" fontId="0" fillId="0" borderId="3" xfId="0" applyNumberFormat="1" applyBorder="1" applyAlignment="1">
      <alignment horizontal="right"/>
    </xf>
    <xf numFmtId="164" fontId="9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19" fillId="0" borderId="3" xfId="0" applyFont="1" applyBorder="1"/>
    <xf numFmtId="0" fontId="9" fillId="0" borderId="3" xfId="0" applyFont="1" applyBorder="1" applyAlignment="1" applyProtection="1">
      <alignment vertical="top" wrapText="1" readingOrder="1"/>
      <protection locked="0"/>
    </xf>
    <xf numFmtId="164" fontId="7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20" fillId="0" borderId="3" xfId="0" applyFont="1" applyBorder="1"/>
    <xf numFmtId="0" fontId="7" fillId="0" borderId="3" xfId="0" applyFont="1" applyBorder="1" applyAlignment="1" applyProtection="1">
      <alignment vertical="top" wrapText="1" readingOrder="1"/>
      <protection locked="0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3" xfId="0" applyFont="1" applyBorder="1" applyAlignment="1" applyProtection="1">
      <alignment vertical="top" wrapText="1" readingOrder="1"/>
      <protection locked="0"/>
    </xf>
    <xf numFmtId="0" fontId="20" fillId="0" borderId="3" xfId="0" applyFont="1" applyBorder="1"/>
    <xf numFmtId="164" fontId="7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9" fillId="0" borderId="3" xfId="0" applyFont="1" applyBorder="1" applyAlignment="1" applyProtection="1">
      <alignment vertical="top" wrapText="1" readingOrder="1"/>
      <protection locked="0"/>
    </xf>
    <xf numFmtId="0" fontId="19" fillId="0" borderId="3" xfId="0" applyFont="1" applyBorder="1"/>
    <xf numFmtId="164" fontId="9" fillId="0" borderId="3" xfId="0" applyNumberFormat="1" applyFont="1" applyBorder="1" applyAlignment="1" applyProtection="1">
      <alignment horizontal="right" vertical="top" wrapText="1" readingOrder="1"/>
      <protection locked="0"/>
    </xf>
    <xf numFmtId="164" fontId="9" fillId="2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19" fillId="2" borderId="3" xfId="0" applyFont="1" applyFill="1" applyBorder="1"/>
    <xf numFmtId="0" fontId="9" fillId="2" borderId="3" xfId="0" applyFont="1" applyFill="1" applyBorder="1" applyAlignment="1" applyProtection="1">
      <alignment vertical="top" wrapText="1" readingOrder="1"/>
      <protection locked="0"/>
    </xf>
    <xf numFmtId="4" fontId="7" fillId="0" borderId="3" xfId="0" applyNumberFormat="1" applyFont="1" applyBorder="1" applyAlignment="1" applyProtection="1">
      <alignment horizontal="right" vertical="top" wrapText="1" readingOrder="1"/>
      <protection locked="0"/>
    </xf>
    <xf numFmtId="4" fontId="20" fillId="0" borderId="3" xfId="0" applyNumberFormat="1" applyFont="1" applyBorder="1"/>
    <xf numFmtId="4" fontId="7" fillId="0" borderId="3" xfId="0" applyNumberFormat="1" applyFont="1" applyBorder="1" applyAlignment="1" applyProtection="1">
      <alignment horizontal="center" vertical="top" wrapText="1" readingOrder="1"/>
      <protection locked="0"/>
    </xf>
    <xf numFmtId="4" fontId="20" fillId="0" borderId="3" xfId="0" applyNumberFormat="1" applyFont="1" applyBorder="1" applyAlignment="1">
      <alignment horizontal="center"/>
    </xf>
    <xf numFmtId="4" fontId="9" fillId="0" borderId="3" xfId="0" applyNumberFormat="1" applyFont="1" applyBorder="1" applyAlignment="1" applyProtection="1">
      <alignment horizontal="right" vertical="top" wrapText="1" readingOrder="1"/>
      <protection locked="0"/>
    </xf>
    <xf numFmtId="4" fontId="19" fillId="0" borderId="3" xfId="0" applyNumberFormat="1" applyFont="1" applyBorder="1"/>
    <xf numFmtId="0" fontId="7" fillId="0" borderId="1" xfId="0" applyFont="1" applyBorder="1" applyAlignment="1" applyProtection="1">
      <alignment horizontal="left" vertical="top" wrapText="1" readingOrder="1"/>
      <protection locked="0"/>
    </xf>
    <xf numFmtId="0" fontId="7" fillId="0" borderId="2" xfId="0" applyFont="1" applyBorder="1" applyAlignment="1" applyProtection="1">
      <alignment horizontal="left" vertical="top" wrapText="1" readingOrder="1"/>
      <protection locked="0"/>
    </xf>
    <xf numFmtId="0" fontId="7" fillId="0" borderId="4" xfId="0" applyFont="1" applyBorder="1" applyAlignment="1" applyProtection="1">
      <alignment horizontal="left" vertical="top" wrapText="1" readingOrder="1"/>
      <protection locked="0"/>
    </xf>
    <xf numFmtId="4" fontId="7" fillId="0" borderId="1" xfId="0" applyNumberFormat="1" applyFont="1" applyBorder="1" applyAlignment="1" applyProtection="1">
      <alignment horizontal="center" vertical="top" wrapText="1" readingOrder="1"/>
      <protection locked="0"/>
    </xf>
    <xf numFmtId="4" fontId="7" fillId="0" borderId="4" xfId="0" applyNumberFormat="1" applyFont="1" applyBorder="1" applyAlignment="1" applyProtection="1">
      <alignment horizontal="center" vertical="top" wrapText="1" readingOrder="1"/>
      <protection locked="0"/>
    </xf>
    <xf numFmtId="164" fontId="7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7" fillId="0" borderId="2" xfId="0" applyNumberFormat="1" applyFont="1" applyBorder="1" applyAlignment="1" applyProtection="1">
      <alignment horizontal="right" vertical="top" wrapText="1" readingOrder="1"/>
      <protection locked="0"/>
    </xf>
    <xf numFmtId="164" fontId="7" fillId="0" borderId="4" xfId="0" applyNumberFormat="1" applyFont="1" applyBorder="1" applyAlignment="1" applyProtection="1">
      <alignment horizontal="right" vertical="top" wrapText="1" readingOrder="1"/>
      <protection locked="0"/>
    </xf>
    <xf numFmtId="164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9" fillId="0" borderId="2" xfId="0" applyNumberFormat="1" applyFont="1" applyBorder="1" applyAlignment="1" applyProtection="1">
      <alignment horizontal="right" vertical="top" wrapText="1" readingOrder="1"/>
      <protection locked="0"/>
    </xf>
    <xf numFmtId="164" fontId="9" fillId="0" borderId="4" xfId="0" applyNumberFormat="1" applyFont="1" applyBorder="1" applyAlignment="1" applyProtection="1">
      <alignment horizontal="right" vertical="top" wrapText="1" readingOrder="1"/>
      <protection locked="0"/>
    </xf>
    <xf numFmtId="4" fontId="9" fillId="2" borderId="3" xfId="0" applyNumberFormat="1" applyFont="1" applyFill="1" applyBorder="1" applyAlignment="1" applyProtection="1">
      <alignment horizontal="right" vertical="top" wrapText="1" readingOrder="1"/>
      <protection locked="0"/>
    </xf>
    <xf numFmtId="4" fontId="19" fillId="2" borderId="3" xfId="0" applyNumberFormat="1" applyFont="1" applyFill="1" applyBorder="1"/>
    <xf numFmtId="0" fontId="7" fillId="2" borderId="3" xfId="0" applyFont="1" applyFill="1" applyBorder="1" applyAlignment="1" applyProtection="1">
      <alignment vertical="top" wrapText="1" readingOrder="1"/>
      <protection locked="0"/>
    </xf>
    <xf numFmtId="0" fontId="20" fillId="2" borderId="3" xfId="0" applyFont="1" applyFill="1" applyBorder="1"/>
    <xf numFmtId="0" fontId="6" fillId="5" borderId="1" xfId="0" applyFont="1" applyFill="1" applyBorder="1" applyAlignment="1" applyProtection="1">
      <alignment horizontal="right" vertical="top" wrapText="1" readingOrder="1"/>
      <protection locked="0"/>
    </xf>
    <xf numFmtId="0" fontId="6" fillId="5" borderId="2" xfId="0" applyFont="1" applyFill="1" applyBorder="1" applyAlignment="1" applyProtection="1">
      <alignment horizontal="right" vertical="top" wrapText="1" readingOrder="1"/>
      <protection locked="0"/>
    </xf>
    <xf numFmtId="0" fontId="6" fillId="5" borderId="4" xfId="0" applyFont="1" applyFill="1" applyBorder="1" applyAlignment="1" applyProtection="1">
      <alignment horizontal="right" vertical="top" wrapText="1" readingOrder="1"/>
      <protection locked="0"/>
    </xf>
    <xf numFmtId="0" fontId="2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top" wrapText="1" readingOrder="1"/>
      <protection locked="0"/>
    </xf>
    <xf numFmtId="0" fontId="14" fillId="0" borderId="3" xfId="0" applyFont="1" applyBorder="1" applyAlignment="1" applyProtection="1">
      <alignment vertical="top" wrapText="1"/>
      <protection locked="0"/>
    </xf>
    <xf numFmtId="4" fontId="24" fillId="0" borderId="1" xfId="0" applyNumberFormat="1" applyFont="1" applyBorder="1" applyAlignment="1" applyProtection="1">
      <alignment horizontal="center" vertical="top" wrapText="1" readingOrder="1"/>
      <protection locked="0"/>
    </xf>
    <xf numFmtId="4" fontId="24" fillId="0" borderId="4" xfId="0" applyNumberFormat="1" applyFont="1" applyBorder="1" applyAlignment="1" applyProtection="1">
      <alignment horizontal="center" vertical="top" wrapText="1" readingOrder="1"/>
      <protection locked="0"/>
    </xf>
    <xf numFmtId="4" fontId="7" fillId="0" borderId="1" xfId="0" applyNumberFormat="1" applyFont="1" applyBorder="1" applyAlignment="1" applyProtection="1">
      <alignment horizontal="right" vertical="top" wrapText="1" readingOrder="1"/>
      <protection locked="0"/>
    </xf>
    <xf numFmtId="4" fontId="7" fillId="0" borderId="4" xfId="0" applyNumberFormat="1" applyFont="1" applyBorder="1" applyAlignment="1" applyProtection="1">
      <alignment horizontal="right" vertical="top" wrapText="1" readingOrder="1"/>
      <protection locked="0"/>
    </xf>
    <xf numFmtId="164" fontId="24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24" fillId="0" borderId="2" xfId="0" applyNumberFormat="1" applyFont="1" applyBorder="1" applyAlignment="1" applyProtection="1">
      <alignment horizontal="right" vertical="top" wrapText="1" readingOrder="1"/>
      <protection locked="0"/>
    </xf>
    <xf numFmtId="164" fontId="24" fillId="0" borderId="4" xfId="0" applyNumberFormat="1" applyFont="1" applyBorder="1" applyAlignment="1" applyProtection="1">
      <alignment horizontal="right" vertical="top" wrapText="1" readingOrder="1"/>
      <protection locked="0"/>
    </xf>
    <xf numFmtId="0" fontId="9" fillId="0" borderId="1" xfId="0" applyFont="1" applyBorder="1" applyAlignment="1" applyProtection="1">
      <alignment horizontal="left" vertical="top" wrapText="1" readingOrder="1"/>
      <protection locked="0"/>
    </xf>
    <xf numFmtId="0" fontId="9" fillId="0" borderId="2" xfId="0" applyFont="1" applyBorder="1" applyAlignment="1" applyProtection="1">
      <alignment horizontal="left" vertical="top" wrapText="1" readingOrder="1"/>
      <protection locked="0"/>
    </xf>
    <xf numFmtId="0" fontId="9" fillId="0" borderId="4" xfId="0" applyFont="1" applyBorder="1" applyAlignment="1" applyProtection="1">
      <alignment horizontal="left" vertical="top" wrapText="1" readingOrder="1"/>
      <protection locked="0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zoomScaleNormal="100" workbookViewId="0">
      <selection activeCell="F21" sqref="F2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49" t="s">
        <v>111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49" t="s">
        <v>18</v>
      </c>
      <c r="B3" s="149"/>
      <c r="C3" s="149"/>
      <c r="D3" s="149"/>
      <c r="E3" s="149"/>
      <c r="F3" s="149"/>
      <c r="G3" s="149"/>
      <c r="H3" s="149"/>
      <c r="I3" s="162"/>
      <c r="J3" s="162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49" t="s">
        <v>23</v>
      </c>
      <c r="B5" s="150"/>
      <c r="C5" s="150"/>
      <c r="D5" s="150"/>
      <c r="E5" s="150"/>
      <c r="F5" s="150"/>
      <c r="G5" s="150"/>
      <c r="H5" s="150"/>
      <c r="I5" s="150"/>
      <c r="J5" s="15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3" t="s">
        <v>30</v>
      </c>
    </row>
    <row r="7" spans="1:10" x14ac:dyDescent="0.25">
      <c r="A7" s="26"/>
      <c r="B7" s="27"/>
      <c r="C7" s="27"/>
      <c r="D7" s="28"/>
      <c r="E7" s="29"/>
      <c r="F7" s="3" t="s">
        <v>112</v>
      </c>
      <c r="G7" s="3" t="s">
        <v>113</v>
      </c>
      <c r="H7" s="3" t="s">
        <v>114</v>
      </c>
      <c r="I7" s="3" t="s">
        <v>115</v>
      </c>
      <c r="J7" s="82" t="s">
        <v>116</v>
      </c>
    </row>
    <row r="8" spans="1:10" x14ac:dyDescent="0.25">
      <c r="A8" s="154" t="s">
        <v>0</v>
      </c>
      <c r="B8" s="148"/>
      <c r="C8" s="148"/>
      <c r="D8" s="148"/>
      <c r="E8" s="163"/>
      <c r="F8" s="30">
        <f>F9+F10</f>
        <v>2527558.9500000002</v>
      </c>
      <c r="G8" s="30">
        <f t="shared" ref="G8:J8" si="0">G9+G10</f>
        <v>2923225</v>
      </c>
      <c r="H8" s="30">
        <f t="shared" si="0"/>
        <v>2867540</v>
      </c>
      <c r="I8" s="30">
        <f t="shared" si="0"/>
        <v>2932650</v>
      </c>
      <c r="J8" s="30">
        <f t="shared" si="0"/>
        <v>2999560</v>
      </c>
    </row>
    <row r="9" spans="1:10" x14ac:dyDescent="0.25">
      <c r="A9" s="164" t="s">
        <v>31</v>
      </c>
      <c r="B9" s="165"/>
      <c r="C9" s="165"/>
      <c r="D9" s="165"/>
      <c r="E9" s="161"/>
      <c r="F9" s="31">
        <v>2527558.9500000002</v>
      </c>
      <c r="G9" s="31">
        <v>2923225</v>
      </c>
      <c r="H9" s="31">
        <v>2867540</v>
      </c>
      <c r="I9" s="31">
        <v>2932650</v>
      </c>
      <c r="J9" s="31">
        <v>2999560</v>
      </c>
    </row>
    <row r="10" spans="1:10" x14ac:dyDescent="0.25">
      <c r="A10" s="160" t="s">
        <v>32</v>
      </c>
      <c r="B10" s="161"/>
      <c r="C10" s="161"/>
      <c r="D10" s="161"/>
      <c r="E10" s="161"/>
      <c r="F10" s="31">
        <v>0</v>
      </c>
      <c r="G10" s="31">
        <v>0</v>
      </c>
      <c r="H10" s="31">
        <v>0</v>
      </c>
      <c r="I10" s="31">
        <v>0</v>
      </c>
      <c r="J10" s="31">
        <v>0</v>
      </c>
    </row>
    <row r="11" spans="1:10" x14ac:dyDescent="0.25">
      <c r="A11" s="34" t="s">
        <v>1</v>
      </c>
      <c r="B11" s="42"/>
      <c r="C11" s="42"/>
      <c r="D11" s="42"/>
      <c r="E11" s="42"/>
      <c r="F11" s="30">
        <f>F12+F13</f>
        <v>2436768.06</v>
      </c>
      <c r="G11" s="30">
        <f t="shared" ref="G11:J11" si="1">G12+G13</f>
        <v>2923225</v>
      </c>
      <c r="H11" s="30">
        <f t="shared" si="1"/>
        <v>2867540</v>
      </c>
      <c r="I11" s="30">
        <f t="shared" si="1"/>
        <v>2932650</v>
      </c>
      <c r="J11" s="30">
        <f t="shared" si="1"/>
        <v>2999560</v>
      </c>
    </row>
    <row r="12" spans="1:10" x14ac:dyDescent="0.25">
      <c r="A12" s="166" t="s">
        <v>33</v>
      </c>
      <c r="B12" s="165"/>
      <c r="C12" s="165"/>
      <c r="D12" s="165"/>
      <c r="E12" s="165"/>
      <c r="F12" s="31">
        <v>2377811.38</v>
      </c>
      <c r="G12" s="31">
        <v>2874559</v>
      </c>
      <c r="H12" s="43">
        <v>2819820</v>
      </c>
      <c r="I12" s="43">
        <v>2883830</v>
      </c>
      <c r="J12" s="43">
        <v>2949640</v>
      </c>
    </row>
    <row r="13" spans="1:10" x14ac:dyDescent="0.25">
      <c r="A13" s="160" t="s">
        <v>34</v>
      </c>
      <c r="B13" s="161"/>
      <c r="C13" s="161"/>
      <c r="D13" s="161"/>
      <c r="E13" s="161"/>
      <c r="F13" s="31">
        <v>58956.68</v>
      </c>
      <c r="G13" s="31">
        <v>48666</v>
      </c>
      <c r="H13" s="31">
        <v>47720</v>
      </c>
      <c r="I13" s="31">
        <v>48820</v>
      </c>
      <c r="J13" s="43">
        <v>49920</v>
      </c>
    </row>
    <row r="14" spans="1:10" x14ac:dyDescent="0.25">
      <c r="A14" s="147" t="s">
        <v>57</v>
      </c>
      <c r="B14" s="148"/>
      <c r="C14" s="148"/>
      <c r="D14" s="148"/>
      <c r="E14" s="148"/>
      <c r="F14" s="30">
        <f>F8-F11</f>
        <v>90790.89000000013</v>
      </c>
      <c r="G14" s="30">
        <f t="shared" ref="G14:J14" si="2">G8-G11</f>
        <v>0</v>
      </c>
      <c r="H14" s="30">
        <f t="shared" si="2"/>
        <v>0</v>
      </c>
      <c r="I14" s="30">
        <f t="shared" si="2"/>
        <v>0</v>
      </c>
      <c r="J14" s="30">
        <f t="shared" si="2"/>
        <v>0</v>
      </c>
    </row>
    <row r="15" spans="1:10" ht="18" x14ac:dyDescent="0.25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149" t="s">
        <v>24</v>
      </c>
      <c r="B16" s="150"/>
      <c r="C16" s="150"/>
      <c r="D16" s="150"/>
      <c r="E16" s="150"/>
      <c r="F16" s="150"/>
      <c r="G16" s="150"/>
      <c r="H16" s="150"/>
      <c r="I16" s="150"/>
      <c r="J16" s="150"/>
    </row>
    <row r="17" spans="1:10" ht="18" x14ac:dyDescent="0.25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x14ac:dyDescent="0.25">
      <c r="A18" s="26"/>
      <c r="B18" s="27"/>
      <c r="C18" s="27"/>
      <c r="D18" s="28"/>
      <c r="E18" s="29"/>
      <c r="F18" s="3" t="s">
        <v>112</v>
      </c>
      <c r="G18" s="3" t="s">
        <v>113</v>
      </c>
      <c r="H18" s="3" t="s">
        <v>114</v>
      </c>
      <c r="I18" s="3" t="s">
        <v>115</v>
      </c>
      <c r="J18" s="82" t="s">
        <v>116</v>
      </c>
    </row>
    <row r="19" spans="1:10" x14ac:dyDescent="0.25">
      <c r="A19" s="160" t="s">
        <v>35</v>
      </c>
      <c r="B19" s="161"/>
      <c r="C19" s="161"/>
      <c r="D19" s="161"/>
      <c r="E19" s="161"/>
      <c r="F19" s="31">
        <v>0</v>
      </c>
      <c r="G19" s="31">
        <v>0</v>
      </c>
      <c r="H19" s="31">
        <v>0</v>
      </c>
      <c r="I19" s="31">
        <v>0</v>
      </c>
      <c r="J19" s="43">
        <v>0</v>
      </c>
    </row>
    <row r="20" spans="1:10" x14ac:dyDescent="0.25">
      <c r="A20" s="160" t="s">
        <v>36</v>
      </c>
      <c r="B20" s="161"/>
      <c r="C20" s="161"/>
      <c r="D20" s="161"/>
      <c r="E20" s="161"/>
      <c r="F20" s="31">
        <v>0</v>
      </c>
      <c r="G20" s="31">
        <v>0</v>
      </c>
      <c r="H20" s="31">
        <v>0</v>
      </c>
      <c r="I20" s="31">
        <v>0</v>
      </c>
      <c r="J20" s="43">
        <v>0</v>
      </c>
    </row>
    <row r="21" spans="1:10" x14ac:dyDescent="0.25">
      <c r="A21" s="147" t="s">
        <v>2</v>
      </c>
      <c r="B21" s="148"/>
      <c r="C21" s="148"/>
      <c r="D21" s="148"/>
      <c r="E21" s="148"/>
      <c r="F21" s="30">
        <f>F19-F20</f>
        <v>0</v>
      </c>
      <c r="G21" s="30">
        <f t="shared" ref="G21:J21" si="3">G19-G20</f>
        <v>0</v>
      </c>
      <c r="H21" s="30">
        <f t="shared" si="3"/>
        <v>0</v>
      </c>
      <c r="I21" s="30">
        <f t="shared" si="3"/>
        <v>0</v>
      </c>
      <c r="J21" s="30">
        <f t="shared" si="3"/>
        <v>0</v>
      </c>
    </row>
    <row r="22" spans="1:10" x14ac:dyDescent="0.25">
      <c r="A22" s="147" t="s">
        <v>58</v>
      </c>
      <c r="B22" s="148"/>
      <c r="C22" s="148"/>
      <c r="D22" s="148"/>
      <c r="E22" s="148"/>
      <c r="F22" s="30">
        <f>F14+F21</f>
        <v>90790.89000000013</v>
      </c>
      <c r="G22" s="30">
        <f t="shared" ref="G22:J22" si="4">G14+G21</f>
        <v>0</v>
      </c>
      <c r="H22" s="30">
        <f t="shared" si="4"/>
        <v>0</v>
      </c>
      <c r="I22" s="30">
        <f t="shared" si="4"/>
        <v>0</v>
      </c>
      <c r="J22" s="30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49" t="s">
        <v>59</v>
      </c>
      <c r="B24" s="150"/>
      <c r="C24" s="150"/>
      <c r="D24" s="150"/>
      <c r="E24" s="150"/>
      <c r="F24" s="150"/>
      <c r="G24" s="150"/>
      <c r="H24" s="150"/>
      <c r="I24" s="150"/>
      <c r="J24" s="150"/>
    </row>
    <row r="25" spans="1:10" ht="15.75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</row>
    <row r="26" spans="1:10" x14ac:dyDescent="0.25">
      <c r="A26" s="26"/>
      <c r="B26" s="27"/>
      <c r="C26" s="27"/>
      <c r="D26" s="28"/>
      <c r="E26" s="29"/>
      <c r="F26" s="3" t="s">
        <v>112</v>
      </c>
      <c r="G26" s="3" t="s">
        <v>113</v>
      </c>
      <c r="H26" s="3" t="s">
        <v>114</v>
      </c>
      <c r="I26" s="3" t="s">
        <v>115</v>
      </c>
      <c r="J26" s="82" t="s">
        <v>116</v>
      </c>
    </row>
    <row r="27" spans="1:10" ht="15" customHeight="1" x14ac:dyDescent="0.25">
      <c r="A27" s="151" t="s">
        <v>60</v>
      </c>
      <c r="B27" s="152"/>
      <c r="C27" s="152"/>
      <c r="D27" s="152"/>
      <c r="E27" s="153"/>
      <c r="F27" s="44">
        <v>0</v>
      </c>
      <c r="G27" s="44">
        <v>0</v>
      </c>
      <c r="H27" s="44">
        <v>0</v>
      </c>
      <c r="I27" s="44">
        <v>0</v>
      </c>
      <c r="J27" s="45">
        <v>0</v>
      </c>
    </row>
    <row r="28" spans="1:10" ht="15" customHeight="1" x14ac:dyDescent="0.25">
      <c r="A28" s="147" t="s">
        <v>61</v>
      </c>
      <c r="B28" s="148"/>
      <c r="C28" s="148"/>
      <c r="D28" s="148"/>
      <c r="E28" s="148"/>
      <c r="F28" s="46">
        <f>F22+F27</f>
        <v>90790.89000000013</v>
      </c>
      <c r="G28" s="46">
        <f t="shared" ref="G28:J28" si="5">G22+G27</f>
        <v>0</v>
      </c>
      <c r="H28" s="46">
        <f t="shared" si="5"/>
        <v>0</v>
      </c>
      <c r="I28" s="46">
        <f t="shared" si="5"/>
        <v>0</v>
      </c>
      <c r="J28" s="47">
        <f t="shared" si="5"/>
        <v>0</v>
      </c>
    </row>
    <row r="29" spans="1:10" ht="45" customHeight="1" x14ac:dyDescent="0.25">
      <c r="A29" s="154" t="s">
        <v>62</v>
      </c>
      <c r="B29" s="155"/>
      <c r="C29" s="155"/>
      <c r="D29" s="155"/>
      <c r="E29" s="156"/>
      <c r="F29" s="46">
        <f>F14+F21+F27-F28</f>
        <v>0</v>
      </c>
      <c r="G29" s="46">
        <f t="shared" ref="G29:J29" si="6">G14+G21+G27-G28</f>
        <v>0</v>
      </c>
      <c r="H29" s="46">
        <f t="shared" si="6"/>
        <v>0</v>
      </c>
      <c r="I29" s="46">
        <f t="shared" si="6"/>
        <v>0</v>
      </c>
      <c r="J29" s="47">
        <f t="shared" si="6"/>
        <v>0</v>
      </c>
    </row>
    <row r="30" spans="1:10" ht="15.75" x14ac:dyDescent="0.25">
      <c r="A30" s="48"/>
      <c r="B30" s="49"/>
      <c r="C30" s="49"/>
      <c r="D30" s="49"/>
      <c r="E30" s="49"/>
      <c r="F30" s="49"/>
      <c r="G30" s="49"/>
      <c r="H30" s="49"/>
      <c r="I30" s="49"/>
      <c r="J30" s="49"/>
    </row>
    <row r="31" spans="1:10" ht="15.75" x14ac:dyDescent="0.25">
      <c r="A31" s="157" t="s">
        <v>56</v>
      </c>
      <c r="B31" s="157"/>
      <c r="C31" s="157"/>
      <c r="D31" s="157"/>
      <c r="E31" s="157"/>
      <c r="F31" s="157"/>
      <c r="G31" s="157"/>
      <c r="H31" s="157"/>
      <c r="I31" s="157"/>
      <c r="J31" s="157"/>
    </row>
    <row r="32" spans="1:10" ht="18" x14ac:dyDescent="0.25">
      <c r="A32" s="50"/>
      <c r="B32" s="51"/>
      <c r="C32" s="51"/>
      <c r="D32" s="51"/>
      <c r="E32" s="51"/>
      <c r="F32" s="51"/>
      <c r="G32" s="51"/>
      <c r="H32" s="52"/>
      <c r="I32" s="52"/>
      <c r="J32" s="52"/>
    </row>
    <row r="33" spans="1:10" ht="25.5" x14ac:dyDescent="0.25">
      <c r="A33" s="53"/>
      <c r="B33" s="54"/>
      <c r="C33" s="54"/>
      <c r="D33" s="55"/>
      <c r="E33" s="56"/>
      <c r="F33" s="3" t="s">
        <v>108</v>
      </c>
      <c r="G33" s="3" t="s">
        <v>107</v>
      </c>
      <c r="H33" s="3" t="s">
        <v>109</v>
      </c>
      <c r="I33" s="3" t="s">
        <v>37</v>
      </c>
      <c r="J33" s="3" t="s">
        <v>110</v>
      </c>
    </row>
    <row r="34" spans="1:10" x14ac:dyDescent="0.25">
      <c r="A34" s="151" t="s">
        <v>60</v>
      </c>
      <c r="B34" s="152"/>
      <c r="C34" s="152"/>
      <c r="D34" s="152"/>
      <c r="E34" s="153"/>
      <c r="F34" s="44">
        <v>0</v>
      </c>
      <c r="G34" s="44">
        <f>F37</f>
        <v>0</v>
      </c>
      <c r="H34" s="44">
        <f>G37</f>
        <v>0</v>
      </c>
      <c r="I34" s="44">
        <f>H37</f>
        <v>0</v>
      </c>
      <c r="J34" s="45">
        <f>I37</f>
        <v>0</v>
      </c>
    </row>
    <row r="35" spans="1:10" ht="28.5" customHeight="1" x14ac:dyDescent="0.25">
      <c r="A35" s="151" t="s">
        <v>63</v>
      </c>
      <c r="B35" s="152"/>
      <c r="C35" s="152"/>
      <c r="D35" s="152"/>
      <c r="E35" s="153"/>
      <c r="F35" s="44">
        <v>0</v>
      </c>
      <c r="G35" s="44">
        <v>0</v>
      </c>
      <c r="H35" s="44">
        <v>0</v>
      </c>
      <c r="I35" s="44">
        <v>0</v>
      </c>
      <c r="J35" s="45">
        <v>0</v>
      </c>
    </row>
    <row r="36" spans="1:10" x14ac:dyDescent="0.25">
      <c r="A36" s="151" t="s">
        <v>64</v>
      </c>
      <c r="B36" s="158"/>
      <c r="C36" s="158"/>
      <c r="D36" s="158"/>
      <c r="E36" s="159"/>
      <c r="F36" s="44">
        <v>0</v>
      </c>
      <c r="G36" s="44">
        <v>0</v>
      </c>
      <c r="H36" s="44">
        <v>0</v>
      </c>
      <c r="I36" s="44">
        <v>0</v>
      </c>
      <c r="J36" s="45">
        <v>0</v>
      </c>
    </row>
    <row r="37" spans="1:10" ht="15" customHeight="1" x14ac:dyDescent="0.25">
      <c r="A37" s="147" t="s">
        <v>61</v>
      </c>
      <c r="B37" s="148"/>
      <c r="C37" s="148"/>
      <c r="D37" s="148"/>
      <c r="E37" s="148"/>
      <c r="F37" s="32">
        <f>F34-F35+F36</f>
        <v>0</v>
      </c>
      <c r="G37" s="32">
        <f t="shared" ref="G37:J37" si="7">G34-G35+G36</f>
        <v>0</v>
      </c>
      <c r="H37" s="32">
        <f t="shared" si="7"/>
        <v>0</v>
      </c>
      <c r="I37" s="32">
        <f t="shared" si="7"/>
        <v>0</v>
      </c>
      <c r="J37" s="57">
        <f t="shared" si="7"/>
        <v>0</v>
      </c>
    </row>
    <row r="38" spans="1:10" ht="17.25" customHeight="1" x14ac:dyDescent="0.25"/>
    <row r="39" spans="1:10" x14ac:dyDescent="0.25">
      <c r="A39" s="145"/>
      <c r="B39" s="146"/>
      <c r="C39" s="146"/>
      <c r="D39" s="146"/>
      <c r="E39" s="146"/>
      <c r="F39" s="146"/>
      <c r="G39" s="146"/>
      <c r="H39" s="146"/>
      <c r="I39" s="146"/>
      <c r="J39" s="146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zoomScale="130" zoomScaleNormal="130" workbookViewId="0">
      <selection activeCell="D37" sqref="D3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9.28515625" customWidth="1"/>
    <col min="4" max="8" width="25.28515625" customWidth="1"/>
  </cols>
  <sheetData>
    <row r="1" spans="1:8" ht="42" customHeight="1" x14ac:dyDescent="0.25">
      <c r="A1" s="149" t="s">
        <v>111</v>
      </c>
      <c r="B1" s="149"/>
      <c r="C1" s="149"/>
      <c r="D1" s="149"/>
      <c r="E1" s="149"/>
      <c r="F1" s="149"/>
      <c r="G1" s="149"/>
      <c r="H1" s="14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49" t="s">
        <v>18</v>
      </c>
      <c r="B3" s="149"/>
      <c r="C3" s="149"/>
      <c r="D3" s="149"/>
      <c r="E3" s="149"/>
      <c r="F3" s="149"/>
      <c r="G3" s="149"/>
      <c r="H3" s="14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49" t="s">
        <v>4</v>
      </c>
      <c r="B5" s="149"/>
      <c r="C5" s="149"/>
      <c r="D5" s="149"/>
      <c r="E5" s="149"/>
      <c r="F5" s="149"/>
      <c r="G5" s="149"/>
      <c r="H5" s="14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49" t="s">
        <v>38</v>
      </c>
      <c r="B7" s="149"/>
      <c r="C7" s="149"/>
      <c r="D7" s="149"/>
      <c r="E7" s="149"/>
      <c r="F7" s="149"/>
      <c r="G7" s="149"/>
      <c r="H7" s="149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4.75" customHeight="1" x14ac:dyDescent="0.25">
      <c r="A9" s="20" t="s">
        <v>5</v>
      </c>
      <c r="B9" s="19" t="s">
        <v>6</v>
      </c>
      <c r="C9" s="19" t="s">
        <v>3</v>
      </c>
      <c r="D9" s="83" t="s">
        <v>112</v>
      </c>
      <c r="E9" s="83" t="s">
        <v>113</v>
      </c>
      <c r="F9" s="83" t="s">
        <v>114</v>
      </c>
      <c r="G9" s="83" t="s">
        <v>115</v>
      </c>
      <c r="H9" s="84" t="s">
        <v>116</v>
      </c>
    </row>
    <row r="10" spans="1:8" x14ac:dyDescent="0.25">
      <c r="A10" s="36"/>
      <c r="B10" s="37"/>
      <c r="C10" s="35" t="s">
        <v>0</v>
      </c>
      <c r="D10" s="102">
        <f>D11+D16</f>
        <v>2527558.94</v>
      </c>
      <c r="E10" s="58">
        <f>E11+E16</f>
        <v>2923225</v>
      </c>
      <c r="F10" s="58">
        <f>F11+F16</f>
        <v>2867540</v>
      </c>
      <c r="G10" s="58">
        <f>G12+G13+G14+G15</f>
        <v>2932650</v>
      </c>
      <c r="H10" s="58">
        <f t="shared" ref="H10" si="0">H11+H16</f>
        <v>2999560</v>
      </c>
    </row>
    <row r="11" spans="1:8" ht="15.75" customHeight="1" x14ac:dyDescent="0.25">
      <c r="A11" s="11">
        <v>6</v>
      </c>
      <c r="B11" s="11"/>
      <c r="C11" s="11" t="s">
        <v>7</v>
      </c>
      <c r="D11" s="8">
        <f>D12+D13+D14+D15</f>
        <v>2527558.94</v>
      </c>
      <c r="E11" s="9">
        <f>E12+E13+E14+E15</f>
        <v>2923225</v>
      </c>
      <c r="F11" s="9">
        <f>F12+F13+F14+F15</f>
        <v>2867540</v>
      </c>
      <c r="G11" s="9">
        <f t="shared" ref="G11:H11" si="1">G12+G13+G14+G15</f>
        <v>2932650</v>
      </c>
      <c r="H11" s="9">
        <f t="shared" si="1"/>
        <v>2999560</v>
      </c>
    </row>
    <row r="12" spans="1:8" ht="38.25" x14ac:dyDescent="0.25">
      <c r="A12" s="11"/>
      <c r="B12" s="15">
        <v>63</v>
      </c>
      <c r="C12" s="15" t="s">
        <v>26</v>
      </c>
      <c r="D12" s="8">
        <v>1850042.78</v>
      </c>
      <c r="E12" s="9">
        <v>2207850</v>
      </c>
      <c r="F12" s="9">
        <v>2221150</v>
      </c>
      <c r="G12" s="9">
        <v>2283160</v>
      </c>
      <c r="H12" s="9">
        <v>2346970</v>
      </c>
    </row>
    <row r="13" spans="1:8" ht="51" x14ac:dyDescent="0.25">
      <c r="A13" s="12"/>
      <c r="B13" s="12">
        <v>65</v>
      </c>
      <c r="C13" s="15" t="s">
        <v>65</v>
      </c>
      <c r="D13" s="8">
        <v>71397.899999999994</v>
      </c>
      <c r="E13" s="9">
        <v>91000</v>
      </c>
      <c r="F13" s="9">
        <v>82000</v>
      </c>
      <c r="G13" s="9">
        <v>84000</v>
      </c>
      <c r="H13" s="9">
        <v>86000</v>
      </c>
    </row>
    <row r="14" spans="1:8" ht="25.5" x14ac:dyDescent="0.25">
      <c r="A14" s="12"/>
      <c r="B14" s="12">
        <v>66</v>
      </c>
      <c r="C14" s="15" t="s">
        <v>66</v>
      </c>
      <c r="D14" s="8">
        <v>5205.2299999999996</v>
      </c>
      <c r="E14" s="9">
        <v>6500</v>
      </c>
      <c r="F14" s="9">
        <v>6500</v>
      </c>
      <c r="G14" s="9">
        <v>6600</v>
      </c>
      <c r="H14" s="9">
        <v>6700</v>
      </c>
    </row>
    <row r="15" spans="1:8" ht="38.25" x14ac:dyDescent="0.25">
      <c r="A15" s="12"/>
      <c r="B15" s="12">
        <v>67</v>
      </c>
      <c r="C15" s="15" t="s">
        <v>27</v>
      </c>
      <c r="D15" s="8">
        <v>600913.03</v>
      </c>
      <c r="E15" s="9">
        <v>617875</v>
      </c>
      <c r="F15" s="9">
        <v>557890</v>
      </c>
      <c r="G15" s="9">
        <v>558890</v>
      </c>
      <c r="H15" s="9">
        <v>559890</v>
      </c>
    </row>
    <row r="16" spans="1:8" s="99" customFormat="1" ht="25.5" x14ac:dyDescent="0.25">
      <c r="A16" s="14">
        <v>7</v>
      </c>
      <c r="B16" s="14"/>
      <c r="C16" s="24" t="s">
        <v>8</v>
      </c>
      <c r="D16" s="123">
        <v>0</v>
      </c>
      <c r="E16" s="124">
        <v>0</v>
      </c>
      <c r="F16" s="124">
        <v>0</v>
      </c>
      <c r="G16" s="124">
        <v>0</v>
      </c>
      <c r="H16" s="124">
        <v>0</v>
      </c>
    </row>
    <row r="17" spans="1:8" ht="38.25" x14ac:dyDescent="0.25">
      <c r="A17" s="15"/>
      <c r="B17" s="15">
        <v>72</v>
      </c>
      <c r="C17" s="25" t="s">
        <v>25</v>
      </c>
      <c r="D17" s="8">
        <v>0</v>
      </c>
      <c r="E17" s="9">
        <v>0</v>
      </c>
      <c r="F17" s="9">
        <v>0</v>
      </c>
      <c r="G17" s="9">
        <v>0</v>
      </c>
      <c r="H17" s="10">
        <v>0</v>
      </c>
    </row>
    <row r="20" spans="1:8" ht="15.75" x14ac:dyDescent="0.25">
      <c r="A20" s="149" t="s">
        <v>39</v>
      </c>
      <c r="B20" s="167"/>
      <c r="C20" s="167"/>
      <c r="D20" s="167"/>
      <c r="E20" s="167"/>
      <c r="F20" s="167"/>
      <c r="G20" s="167"/>
      <c r="H20" s="167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4" customHeight="1" x14ac:dyDescent="0.25">
      <c r="A22" s="20" t="s">
        <v>5</v>
      </c>
      <c r="B22" s="19" t="s">
        <v>6</v>
      </c>
      <c r="C22" s="19" t="s">
        <v>9</v>
      </c>
      <c r="D22" s="83" t="s">
        <v>112</v>
      </c>
      <c r="E22" s="83" t="s">
        <v>113</v>
      </c>
      <c r="F22" s="83" t="s">
        <v>114</v>
      </c>
      <c r="G22" s="83" t="s">
        <v>115</v>
      </c>
      <c r="H22" s="84" t="s">
        <v>116</v>
      </c>
    </row>
    <row r="23" spans="1:8" x14ac:dyDescent="0.25">
      <c r="A23" s="36"/>
      <c r="B23" s="37"/>
      <c r="C23" s="35" t="s">
        <v>1</v>
      </c>
      <c r="D23" s="102">
        <f>D24+D30</f>
        <v>2436768.0600000005</v>
      </c>
      <c r="E23" s="58">
        <f>E24+E30</f>
        <v>2923225</v>
      </c>
      <c r="F23" s="58">
        <f>F24+F30</f>
        <v>2867540</v>
      </c>
      <c r="G23" s="58">
        <f t="shared" ref="G23:H23" si="2">G24+G30</f>
        <v>2932650</v>
      </c>
      <c r="H23" s="58">
        <f t="shared" si="2"/>
        <v>2999560</v>
      </c>
    </row>
    <row r="24" spans="1:8" ht="15.75" customHeight="1" x14ac:dyDescent="0.25">
      <c r="A24" s="11">
        <v>3</v>
      </c>
      <c r="B24" s="11"/>
      <c r="C24" s="11" t="s">
        <v>10</v>
      </c>
      <c r="D24" s="103">
        <f>D25+D26+D28+D29</f>
        <v>2377811.3800000004</v>
      </c>
      <c r="E24" s="101">
        <f>E25+E26+E28+E29+E27</f>
        <v>2874559</v>
      </c>
      <c r="F24" s="101">
        <f>F25+F26+F28+F29</f>
        <v>2819820</v>
      </c>
      <c r="G24" s="101">
        <f>G25+G26+G28+G29</f>
        <v>2883830</v>
      </c>
      <c r="H24" s="101">
        <f>H25+H26+H28+H29</f>
        <v>2949640</v>
      </c>
    </row>
    <row r="25" spans="1:8" ht="15.75" customHeight="1" x14ac:dyDescent="0.25">
      <c r="A25" s="11"/>
      <c r="B25" s="15">
        <v>31</v>
      </c>
      <c r="C25" s="15" t="s">
        <v>11</v>
      </c>
      <c r="D25" s="8">
        <v>2050045.09</v>
      </c>
      <c r="E25" s="9">
        <v>2437841</v>
      </c>
      <c r="F25" s="9">
        <v>2449150</v>
      </c>
      <c r="G25" s="9">
        <v>2511160</v>
      </c>
      <c r="H25" s="9">
        <v>2574970</v>
      </c>
    </row>
    <row r="26" spans="1:8" x14ac:dyDescent="0.25">
      <c r="A26" s="12"/>
      <c r="B26" s="12">
        <v>32</v>
      </c>
      <c r="C26" s="12" t="s">
        <v>20</v>
      </c>
      <c r="D26" s="8">
        <v>294621.71000000002</v>
      </c>
      <c r="E26" s="9">
        <v>386015</v>
      </c>
      <c r="F26" s="9">
        <v>354050</v>
      </c>
      <c r="G26" s="9">
        <v>356050</v>
      </c>
      <c r="H26" s="9">
        <v>358050</v>
      </c>
    </row>
    <row r="27" spans="1:8" x14ac:dyDescent="0.25">
      <c r="A27" s="12"/>
      <c r="B27" s="12">
        <v>34</v>
      </c>
      <c r="C27" s="12" t="s">
        <v>67</v>
      </c>
      <c r="D27" s="8"/>
      <c r="E27" s="9">
        <v>638</v>
      </c>
      <c r="F27" s="9">
        <v>0</v>
      </c>
      <c r="G27" s="9">
        <v>0</v>
      </c>
      <c r="H27" s="9">
        <v>0</v>
      </c>
    </row>
    <row r="28" spans="1:8" x14ac:dyDescent="0.25">
      <c r="A28" s="12"/>
      <c r="B28" s="12">
        <v>37</v>
      </c>
      <c r="C28" s="12" t="s">
        <v>151</v>
      </c>
      <c r="D28" s="8">
        <v>30470.97</v>
      </c>
      <c r="E28" s="9">
        <v>48445</v>
      </c>
      <c r="F28" s="9">
        <v>15000</v>
      </c>
      <c r="G28" s="9">
        <v>15000</v>
      </c>
      <c r="H28" s="9">
        <v>15000</v>
      </c>
    </row>
    <row r="29" spans="1:8" x14ac:dyDescent="0.25">
      <c r="A29" s="12"/>
      <c r="B29" s="12">
        <v>38</v>
      </c>
      <c r="C29" s="12" t="s">
        <v>150</v>
      </c>
      <c r="D29" s="8">
        <v>2673.61</v>
      </c>
      <c r="E29" s="9">
        <v>1620</v>
      </c>
      <c r="F29" s="9">
        <v>1620</v>
      </c>
      <c r="G29" s="9">
        <v>1620</v>
      </c>
      <c r="H29" s="9">
        <v>1620</v>
      </c>
    </row>
    <row r="30" spans="1:8" ht="25.5" x14ac:dyDescent="0.25">
      <c r="A30" s="14">
        <v>4</v>
      </c>
      <c r="B30" s="14"/>
      <c r="C30" s="24" t="s">
        <v>12</v>
      </c>
      <c r="D30" s="103">
        <f>D32</f>
        <v>58956.68</v>
      </c>
      <c r="E30" s="101">
        <v>48666</v>
      </c>
      <c r="F30" s="101">
        <f>F31+F32</f>
        <v>47720</v>
      </c>
      <c r="G30" s="101">
        <v>48820</v>
      </c>
      <c r="H30" s="101">
        <f t="shared" ref="H30" si="3">H31+H32</f>
        <v>49920</v>
      </c>
    </row>
    <row r="31" spans="1:8" ht="25.5" x14ac:dyDescent="0.25">
      <c r="A31" s="15"/>
      <c r="B31" s="15">
        <v>41</v>
      </c>
      <c r="C31" s="25" t="s">
        <v>13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</row>
    <row r="32" spans="1:8" s="122" customFormat="1" ht="25.5" x14ac:dyDescent="0.25">
      <c r="A32" s="16"/>
      <c r="B32" s="16">
        <v>42</v>
      </c>
      <c r="C32" s="25" t="s">
        <v>28</v>
      </c>
      <c r="D32" s="8">
        <v>58956.68</v>
      </c>
      <c r="E32" s="9">
        <v>48666</v>
      </c>
      <c r="F32" s="9">
        <v>47720</v>
      </c>
      <c r="G32" s="9">
        <v>48820</v>
      </c>
      <c r="H32" s="9">
        <v>49920</v>
      </c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0"/>
  <sheetViews>
    <sheetView zoomScale="97" zoomScaleNormal="115" workbookViewId="0">
      <selection activeCell="C35" sqref="C35"/>
    </sheetView>
  </sheetViews>
  <sheetFormatPr defaultRowHeight="15" x14ac:dyDescent="0.25"/>
  <cols>
    <col min="1" max="6" width="25.28515625" customWidth="1"/>
  </cols>
  <sheetData>
    <row r="1" spans="1:9" ht="42" customHeight="1" x14ac:dyDescent="0.25">
      <c r="A1" s="149" t="s">
        <v>111</v>
      </c>
      <c r="B1" s="149"/>
      <c r="C1" s="149"/>
      <c r="D1" s="149"/>
      <c r="E1" s="149"/>
      <c r="F1" s="149"/>
    </row>
    <row r="2" spans="1:9" ht="18" customHeight="1" x14ac:dyDescent="0.25">
      <c r="A2" s="4"/>
      <c r="B2" s="4"/>
      <c r="C2" s="4"/>
      <c r="D2" s="4"/>
      <c r="E2" s="4"/>
      <c r="F2" s="4"/>
    </row>
    <row r="3" spans="1:9" ht="15.75" customHeight="1" x14ac:dyDescent="0.25">
      <c r="A3" s="149" t="s">
        <v>18</v>
      </c>
      <c r="B3" s="149"/>
      <c r="C3" s="149"/>
      <c r="D3" s="149"/>
      <c r="E3" s="149"/>
      <c r="F3" s="149"/>
    </row>
    <row r="4" spans="1:9" ht="18" x14ac:dyDescent="0.25">
      <c r="B4" s="4"/>
      <c r="C4" s="4"/>
      <c r="D4" s="4"/>
      <c r="E4" s="5"/>
      <c r="F4" s="5"/>
    </row>
    <row r="5" spans="1:9" ht="18" customHeight="1" x14ac:dyDescent="0.25">
      <c r="A5" s="149" t="s">
        <v>4</v>
      </c>
      <c r="B5" s="149"/>
      <c r="C5" s="149"/>
      <c r="D5" s="149"/>
      <c r="E5" s="149"/>
      <c r="F5" s="149"/>
    </row>
    <row r="6" spans="1:9" ht="18" x14ac:dyDescent="0.25">
      <c r="A6" s="4"/>
      <c r="B6" s="4"/>
      <c r="C6" s="4"/>
      <c r="D6" s="4"/>
      <c r="E6" s="5"/>
      <c r="F6" s="5"/>
    </row>
    <row r="7" spans="1:9" ht="15.75" customHeight="1" x14ac:dyDescent="0.25">
      <c r="A7" s="149" t="s">
        <v>40</v>
      </c>
      <c r="B7" s="149"/>
      <c r="C7" s="149"/>
      <c r="D7" s="149"/>
      <c r="E7" s="149"/>
      <c r="F7" s="149"/>
    </row>
    <row r="8" spans="1:9" ht="18" x14ac:dyDescent="0.25">
      <c r="A8" s="4"/>
      <c r="B8" s="4"/>
      <c r="C8" s="4"/>
      <c r="D8" s="4"/>
      <c r="E8" s="5"/>
      <c r="F8" s="5"/>
    </row>
    <row r="9" spans="1:9" ht="21.75" customHeight="1" x14ac:dyDescent="0.25">
      <c r="A9" s="20" t="s">
        <v>42</v>
      </c>
      <c r="B9" s="83" t="s">
        <v>112</v>
      </c>
      <c r="C9" s="83" t="s">
        <v>113</v>
      </c>
      <c r="D9" s="83" t="s">
        <v>114</v>
      </c>
      <c r="E9" s="83" t="s">
        <v>115</v>
      </c>
      <c r="F9" s="84" t="s">
        <v>116</v>
      </c>
    </row>
    <row r="10" spans="1:9" ht="18" customHeight="1" x14ac:dyDescent="0.25">
      <c r="A10" s="38" t="s">
        <v>0</v>
      </c>
      <c r="B10" s="102">
        <f>B11+B14+B16+B24</f>
        <v>2527558.9500000002</v>
      </c>
      <c r="C10" s="125">
        <f>C11+C14+C16+C22+C24</f>
        <v>2923225</v>
      </c>
      <c r="D10" s="58">
        <f>D11+D14+D16+D24+D22</f>
        <v>2867540</v>
      </c>
      <c r="E10" s="58">
        <f>E11+E14+E16+E24+E22</f>
        <v>2932650</v>
      </c>
      <c r="F10" s="58">
        <f>F11+F14+F16+F24+F22</f>
        <v>2999560</v>
      </c>
    </row>
    <row r="11" spans="1:9" x14ac:dyDescent="0.25">
      <c r="A11" s="24" t="s">
        <v>46</v>
      </c>
      <c r="B11" s="58">
        <f>B12+B13</f>
        <v>600913.03</v>
      </c>
      <c r="C11" s="58">
        <f>C12+C13</f>
        <v>277175</v>
      </c>
      <c r="D11" s="58">
        <f>D12+D13</f>
        <v>207890</v>
      </c>
      <c r="E11" s="58">
        <f t="shared" ref="E11:F11" si="0">E12+E13</f>
        <v>208890</v>
      </c>
      <c r="F11" s="58">
        <f t="shared" si="0"/>
        <v>209890</v>
      </c>
    </row>
    <row r="12" spans="1:9" x14ac:dyDescent="0.25">
      <c r="A12" s="13" t="s">
        <v>47</v>
      </c>
      <c r="B12" s="9">
        <v>407050.86</v>
      </c>
      <c r="C12" s="9">
        <v>148075</v>
      </c>
      <c r="D12" s="9">
        <v>84340</v>
      </c>
      <c r="E12" s="9">
        <v>85340</v>
      </c>
      <c r="F12" s="9">
        <v>86340</v>
      </c>
    </row>
    <row r="13" spans="1:9" ht="25.5" x14ac:dyDescent="0.25">
      <c r="A13" s="17" t="s">
        <v>152</v>
      </c>
      <c r="B13" s="9">
        <v>193862.17</v>
      </c>
      <c r="C13" s="9">
        <v>129100</v>
      </c>
      <c r="D13" s="9">
        <v>123550</v>
      </c>
      <c r="E13" s="9">
        <v>123550</v>
      </c>
      <c r="F13" s="9">
        <v>123550</v>
      </c>
      <c r="I13" t="s">
        <v>70</v>
      </c>
    </row>
    <row r="14" spans="1:9" s="99" customFormat="1" ht="25.5" x14ac:dyDescent="0.25">
      <c r="A14" s="11" t="s">
        <v>44</v>
      </c>
      <c r="B14" s="128">
        <f>B15</f>
        <v>71397.899999999994</v>
      </c>
      <c r="C14" s="129">
        <v>91000</v>
      </c>
      <c r="D14" s="58">
        <f>D15</f>
        <v>82000</v>
      </c>
      <c r="E14" s="58">
        <f t="shared" ref="E14:F14" si="1">E15</f>
        <v>84000</v>
      </c>
      <c r="F14" s="58">
        <f t="shared" si="1"/>
        <v>86000</v>
      </c>
    </row>
    <row r="15" spans="1:9" ht="25.5" x14ac:dyDescent="0.25">
      <c r="A15" s="17" t="s">
        <v>45</v>
      </c>
      <c r="B15" s="8">
        <v>71397.899999999994</v>
      </c>
      <c r="C15" s="9">
        <v>91000</v>
      </c>
      <c r="D15" s="9">
        <v>82000</v>
      </c>
      <c r="E15" s="9">
        <v>84000</v>
      </c>
      <c r="F15" s="9">
        <v>86000</v>
      </c>
    </row>
    <row r="16" spans="1:9" x14ac:dyDescent="0.25">
      <c r="A16" s="38" t="s">
        <v>43</v>
      </c>
      <c r="B16" s="106">
        <f>B17+B19+B20</f>
        <v>1850042.78</v>
      </c>
      <c r="C16" s="107">
        <f>C17+C18+C19+C20+C21</f>
        <v>2548550</v>
      </c>
      <c r="D16" s="58">
        <f>D17+D18+D19+D20+D21</f>
        <v>2571150</v>
      </c>
      <c r="E16" s="58">
        <f>E17+E18+E19+E20+E21</f>
        <v>2633160</v>
      </c>
      <c r="F16" s="58">
        <f>F17+F18+F19+F20+F21</f>
        <v>2696970</v>
      </c>
    </row>
    <row r="17" spans="1:6" ht="25.5" x14ac:dyDescent="0.25">
      <c r="A17" s="17" t="s">
        <v>154</v>
      </c>
      <c r="B17" s="8">
        <v>0</v>
      </c>
      <c r="C17" s="9">
        <v>340700</v>
      </c>
      <c r="D17" s="9">
        <v>350000</v>
      </c>
      <c r="E17" s="9">
        <v>350000</v>
      </c>
      <c r="F17" s="10">
        <v>350000</v>
      </c>
    </row>
    <row r="18" spans="1:6" x14ac:dyDescent="0.25">
      <c r="A18" s="13" t="s">
        <v>156</v>
      </c>
      <c r="B18" s="8">
        <v>0</v>
      </c>
      <c r="C18" s="114">
        <v>2178</v>
      </c>
      <c r="D18" s="9">
        <v>0</v>
      </c>
      <c r="E18" s="9">
        <v>0</v>
      </c>
      <c r="F18" s="10">
        <v>0</v>
      </c>
    </row>
    <row r="19" spans="1:6" ht="30" customHeight="1" x14ac:dyDescent="0.25">
      <c r="A19" s="17" t="s">
        <v>153</v>
      </c>
      <c r="B19" s="104">
        <v>1849884.17</v>
      </c>
      <c r="C19" s="116">
        <v>2202731</v>
      </c>
      <c r="D19" s="9">
        <v>2221000</v>
      </c>
      <c r="E19" s="9">
        <v>2283000</v>
      </c>
      <c r="F19" s="9">
        <v>2346800</v>
      </c>
    </row>
    <row r="20" spans="1:6" ht="38.25" customHeight="1" x14ac:dyDescent="0.25">
      <c r="A20" s="17" t="s">
        <v>155</v>
      </c>
      <c r="B20" s="105">
        <v>158.61000000000001</v>
      </c>
      <c r="C20" s="116">
        <v>141</v>
      </c>
      <c r="D20" s="9">
        <v>150</v>
      </c>
      <c r="E20" s="9">
        <v>160</v>
      </c>
      <c r="F20" s="9">
        <v>170</v>
      </c>
    </row>
    <row r="21" spans="1:6" ht="38.25" customHeight="1" x14ac:dyDescent="0.25">
      <c r="A21" s="17" t="s">
        <v>68</v>
      </c>
      <c r="B21" s="105">
        <v>0</v>
      </c>
      <c r="C21" s="116">
        <v>2800</v>
      </c>
      <c r="D21" s="9">
        <v>0</v>
      </c>
      <c r="E21" s="9">
        <v>0</v>
      </c>
      <c r="F21" s="9">
        <v>0</v>
      </c>
    </row>
    <row r="22" spans="1:6" s="99" customFormat="1" ht="18.75" customHeight="1" x14ac:dyDescent="0.25">
      <c r="A22" s="126" t="s">
        <v>128</v>
      </c>
      <c r="B22" s="127">
        <v>0</v>
      </c>
      <c r="C22" s="130">
        <v>1000</v>
      </c>
      <c r="D22" s="129">
        <v>1000</v>
      </c>
      <c r="E22" s="129">
        <v>1000</v>
      </c>
      <c r="F22" s="129">
        <v>1000</v>
      </c>
    </row>
    <row r="23" spans="1:6" ht="38.25" customHeight="1" x14ac:dyDescent="0.25">
      <c r="A23" s="96" t="s">
        <v>129</v>
      </c>
      <c r="B23" s="105">
        <v>0</v>
      </c>
      <c r="C23" s="115">
        <v>1000</v>
      </c>
      <c r="D23" s="9">
        <v>1000</v>
      </c>
      <c r="E23" s="9">
        <v>1000</v>
      </c>
      <c r="F23" s="9">
        <v>1000</v>
      </c>
    </row>
    <row r="24" spans="1:6" s="99" customFormat="1" x14ac:dyDescent="0.25">
      <c r="A24" s="24" t="s">
        <v>48</v>
      </c>
      <c r="B24" s="129">
        <v>5205.24</v>
      </c>
      <c r="C24" s="129">
        <v>5500</v>
      </c>
      <c r="D24" s="58">
        <f>D25</f>
        <v>5500</v>
      </c>
      <c r="E24" s="58">
        <f t="shared" ref="E24:F24" si="2">E25</f>
        <v>5600</v>
      </c>
      <c r="F24" s="58">
        <f t="shared" si="2"/>
        <v>5700</v>
      </c>
    </row>
    <row r="25" spans="1:6" x14ac:dyDescent="0.25">
      <c r="A25" s="13" t="s">
        <v>69</v>
      </c>
      <c r="B25" s="9">
        <v>5205.24</v>
      </c>
      <c r="C25" s="9">
        <v>5500</v>
      </c>
      <c r="D25" s="9">
        <v>5500</v>
      </c>
      <c r="E25" s="9">
        <v>5600</v>
      </c>
      <c r="F25" s="10">
        <v>5700</v>
      </c>
    </row>
    <row r="26" spans="1:6" x14ac:dyDescent="0.25">
      <c r="A26" s="59"/>
      <c r="B26" s="60"/>
      <c r="C26" s="60"/>
      <c r="D26" s="60"/>
      <c r="E26" s="60"/>
      <c r="F26" s="61"/>
    </row>
    <row r="27" spans="1:6" x14ac:dyDescent="0.25">
      <c r="A27" s="59"/>
      <c r="B27" s="60"/>
      <c r="C27" s="60"/>
      <c r="D27" s="60"/>
      <c r="E27" s="60"/>
      <c r="F27" s="61"/>
    </row>
    <row r="28" spans="1:6" x14ac:dyDescent="0.25">
      <c r="A28" s="59"/>
      <c r="B28" s="60"/>
      <c r="C28" s="60"/>
      <c r="D28" s="60"/>
      <c r="E28" s="60"/>
      <c r="F28" s="61"/>
    </row>
    <row r="31" spans="1:6" ht="15.75" customHeight="1" x14ac:dyDescent="0.25">
      <c r="A31" s="149" t="s">
        <v>41</v>
      </c>
      <c r="B31" s="149"/>
      <c r="C31" s="149"/>
      <c r="D31" s="149"/>
      <c r="E31" s="149"/>
      <c r="F31" s="149"/>
    </row>
    <row r="32" spans="1:6" ht="18" x14ac:dyDescent="0.25">
      <c r="A32" s="4"/>
      <c r="B32" s="4"/>
      <c r="C32" s="4"/>
      <c r="D32" s="4"/>
      <c r="E32" s="5"/>
      <c r="F32" s="5"/>
    </row>
    <row r="33" spans="1:14" ht="24" customHeight="1" x14ac:dyDescent="0.25">
      <c r="A33" s="20" t="s">
        <v>42</v>
      </c>
      <c r="B33" s="83" t="s">
        <v>112</v>
      </c>
      <c r="C33" s="83" t="s">
        <v>113</v>
      </c>
      <c r="D33" s="83" t="s">
        <v>114</v>
      </c>
      <c r="E33" s="83" t="s">
        <v>115</v>
      </c>
      <c r="F33" s="84" t="s">
        <v>116</v>
      </c>
    </row>
    <row r="34" spans="1:14" x14ac:dyDescent="0.25">
      <c r="A34" s="38" t="s">
        <v>1</v>
      </c>
      <c r="B34" s="102">
        <f>B35+B38+B40+B42+B48</f>
        <v>2436767.85</v>
      </c>
      <c r="C34" s="58">
        <f>C35+C38+C40+C42+C48</f>
        <v>2923225</v>
      </c>
      <c r="D34" s="58">
        <f>D35+D38+D40+D42+D48</f>
        <v>2867540</v>
      </c>
      <c r="E34" s="58">
        <f>E35+E38+E40+E42+E48</f>
        <v>2932650</v>
      </c>
      <c r="F34" s="58">
        <f>F35+F38+F40+F43+F42+F48</f>
        <v>2999560</v>
      </c>
    </row>
    <row r="35" spans="1:14" ht="15.75" customHeight="1" x14ac:dyDescent="0.25">
      <c r="A35" s="24" t="s">
        <v>46</v>
      </c>
      <c r="B35" s="106">
        <f>B36+B37</f>
        <v>525461.5</v>
      </c>
      <c r="C35" s="136">
        <f>C36+C37</f>
        <v>277175</v>
      </c>
      <c r="D35" s="58">
        <f>D36+D37</f>
        <v>207890</v>
      </c>
      <c r="E35" s="58">
        <f t="shared" ref="E35" si="3">E36+E37</f>
        <v>208890</v>
      </c>
      <c r="F35" s="58">
        <f>F36+F37</f>
        <v>209890</v>
      </c>
    </row>
    <row r="36" spans="1:14" x14ac:dyDescent="0.25">
      <c r="A36" s="13" t="s">
        <v>47</v>
      </c>
      <c r="B36" s="8">
        <v>409154.66</v>
      </c>
      <c r="C36" s="9">
        <v>148075</v>
      </c>
      <c r="D36" s="9">
        <v>84340</v>
      </c>
      <c r="E36" s="9">
        <v>85340</v>
      </c>
      <c r="F36" s="9">
        <v>86340</v>
      </c>
    </row>
    <row r="37" spans="1:14" ht="18" customHeight="1" x14ac:dyDescent="0.25">
      <c r="A37" s="12" t="s">
        <v>157</v>
      </c>
      <c r="B37" s="8">
        <v>116306.84</v>
      </c>
      <c r="C37" s="9">
        <v>129100</v>
      </c>
      <c r="D37" s="9">
        <v>123550</v>
      </c>
      <c r="E37" s="9">
        <v>123550</v>
      </c>
      <c r="F37" s="9">
        <v>123550</v>
      </c>
    </row>
    <row r="38" spans="1:14" x14ac:dyDescent="0.25">
      <c r="A38" s="24" t="s">
        <v>48</v>
      </c>
      <c r="B38" s="106">
        <f>B39</f>
        <v>6289.63</v>
      </c>
      <c r="C38" s="136">
        <v>5500</v>
      </c>
      <c r="D38" s="58">
        <f>D39</f>
        <v>5500</v>
      </c>
      <c r="E38" s="58">
        <f t="shared" ref="E38" si="4">E39</f>
        <v>5600</v>
      </c>
      <c r="F38" s="58">
        <f t="shared" ref="F38" si="5">F39</f>
        <v>5700</v>
      </c>
    </row>
    <row r="39" spans="1:14" x14ac:dyDescent="0.25">
      <c r="A39" s="13" t="s">
        <v>49</v>
      </c>
      <c r="B39" s="8">
        <v>6289.63</v>
      </c>
      <c r="C39" s="9">
        <v>5500</v>
      </c>
      <c r="D39" s="9">
        <v>5500</v>
      </c>
      <c r="E39" s="9">
        <v>5600</v>
      </c>
      <c r="F39" s="10">
        <v>5700</v>
      </c>
    </row>
    <row r="40" spans="1:14" s="133" customFormat="1" ht="25.5" x14ac:dyDescent="0.25">
      <c r="A40" s="132" t="s">
        <v>44</v>
      </c>
      <c r="B40" s="134">
        <f>B41</f>
        <v>65423.73</v>
      </c>
      <c r="C40" s="135">
        <f>C41</f>
        <v>91000</v>
      </c>
      <c r="D40" s="58">
        <f>D41</f>
        <v>82000</v>
      </c>
      <c r="E40" s="58">
        <f t="shared" ref="E40" si="6">E41</f>
        <v>84000</v>
      </c>
      <c r="F40" s="58">
        <f t="shared" ref="F40" si="7">F41</f>
        <v>86000</v>
      </c>
    </row>
    <row r="41" spans="1:14" ht="25.5" x14ac:dyDescent="0.25">
      <c r="A41" s="17" t="s">
        <v>45</v>
      </c>
      <c r="B41" s="8">
        <v>65423.73</v>
      </c>
      <c r="C41" s="9">
        <v>91000</v>
      </c>
      <c r="D41" s="9">
        <v>82000</v>
      </c>
      <c r="E41" s="9">
        <v>84000</v>
      </c>
      <c r="F41" s="9">
        <v>86000</v>
      </c>
    </row>
    <row r="42" spans="1:14" x14ac:dyDescent="0.25">
      <c r="A42" s="38" t="s">
        <v>43</v>
      </c>
      <c r="B42" s="58">
        <f>B43+B45+B46</f>
        <v>1839479.24</v>
      </c>
      <c r="C42" s="136">
        <f>C44+C43+C45+C46+C47</f>
        <v>2548550</v>
      </c>
      <c r="D42" s="137">
        <f>D43+D45+D44+D46</f>
        <v>2571150</v>
      </c>
      <c r="E42" s="58">
        <f t="shared" ref="E42" si="8">E43+E44+E45+E46+E47</f>
        <v>2633160</v>
      </c>
      <c r="F42" s="58">
        <f t="shared" ref="F42" si="9">F43+F44+F45+F46+F47</f>
        <v>2696970</v>
      </c>
    </row>
    <row r="43" spans="1:14" ht="25.5" x14ac:dyDescent="0.25">
      <c r="A43" s="17" t="s">
        <v>154</v>
      </c>
      <c r="B43" s="113">
        <v>331</v>
      </c>
      <c r="C43" s="9">
        <v>340700</v>
      </c>
      <c r="D43" s="9">
        <v>0</v>
      </c>
      <c r="E43" s="9">
        <v>0</v>
      </c>
      <c r="F43" s="10">
        <v>0</v>
      </c>
    </row>
    <row r="44" spans="1:14" x14ac:dyDescent="0.25">
      <c r="A44" s="13" t="s">
        <v>156</v>
      </c>
      <c r="B44" s="108">
        <v>0</v>
      </c>
      <c r="C44" s="9">
        <v>2178</v>
      </c>
      <c r="D44" s="9">
        <v>350000</v>
      </c>
      <c r="E44" s="9">
        <v>350000</v>
      </c>
      <c r="F44" s="10">
        <v>350000</v>
      </c>
      <c r="N44" t="s">
        <v>70</v>
      </c>
    </row>
    <row r="45" spans="1:14" ht="30" customHeight="1" x14ac:dyDescent="0.25">
      <c r="A45" s="17" t="s">
        <v>158</v>
      </c>
      <c r="B45" s="109">
        <v>1838829.65</v>
      </c>
      <c r="C45" s="131">
        <v>2202731</v>
      </c>
      <c r="D45" s="9">
        <v>2221000</v>
      </c>
      <c r="E45" s="9">
        <v>2283000</v>
      </c>
      <c r="F45" s="9">
        <v>2346800</v>
      </c>
    </row>
    <row r="46" spans="1:14" ht="38.25" customHeight="1" x14ac:dyDescent="0.25">
      <c r="A46" s="17" t="s">
        <v>155</v>
      </c>
      <c r="B46" s="109">
        <v>318.58999999999997</v>
      </c>
      <c r="C46" s="105">
        <v>141</v>
      </c>
      <c r="D46" s="9">
        <v>150</v>
      </c>
      <c r="E46" s="9">
        <v>160</v>
      </c>
      <c r="F46" s="9">
        <v>170</v>
      </c>
    </row>
    <row r="47" spans="1:14" ht="38.25" customHeight="1" x14ac:dyDescent="0.25">
      <c r="A47" s="17" t="s">
        <v>68</v>
      </c>
      <c r="B47" s="109">
        <v>0</v>
      </c>
      <c r="C47" s="105">
        <v>2800</v>
      </c>
      <c r="D47" s="9">
        <v>0</v>
      </c>
      <c r="E47" s="9">
        <v>0</v>
      </c>
      <c r="F47" s="9">
        <v>0</v>
      </c>
    </row>
    <row r="48" spans="1:14" s="99" customFormat="1" x14ac:dyDescent="0.25">
      <c r="A48" s="98" t="s">
        <v>130</v>
      </c>
      <c r="B48" s="110">
        <v>113.75</v>
      </c>
      <c r="C48" s="100">
        <v>1000</v>
      </c>
      <c r="D48" s="100">
        <v>1000</v>
      </c>
      <c r="E48" s="100">
        <v>1000</v>
      </c>
      <c r="F48" s="100">
        <v>1000</v>
      </c>
    </row>
    <row r="49" spans="1:6" x14ac:dyDescent="0.25">
      <c r="A49" s="18" t="s">
        <v>131</v>
      </c>
      <c r="B49" s="111">
        <v>113.75</v>
      </c>
      <c r="C49" s="62">
        <v>1000</v>
      </c>
      <c r="D49" s="62">
        <v>1000</v>
      </c>
      <c r="E49" s="62">
        <v>1000</v>
      </c>
      <c r="F49" s="62">
        <v>1000</v>
      </c>
    </row>
    <row r="50" spans="1:6" x14ac:dyDescent="0.25">
      <c r="B50" s="112"/>
    </row>
  </sheetData>
  <mergeCells count="5">
    <mergeCell ref="A1:F1"/>
    <mergeCell ref="A3:F3"/>
    <mergeCell ref="A5:F5"/>
    <mergeCell ref="A7:F7"/>
    <mergeCell ref="A31:F31"/>
  </mergeCells>
  <pageMargins left="0.7" right="0.7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0"/>
  <sheetViews>
    <sheetView zoomScaleNormal="100" workbookViewId="0">
      <selection activeCell="C29" sqref="C2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49" t="s">
        <v>111</v>
      </c>
      <c r="B1" s="149"/>
      <c r="C1" s="149"/>
      <c r="D1" s="149"/>
      <c r="E1" s="149"/>
      <c r="F1" s="14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49" t="s">
        <v>18</v>
      </c>
      <c r="B3" s="149"/>
      <c r="C3" s="149"/>
      <c r="D3" s="149"/>
      <c r="E3" s="162"/>
      <c r="F3" s="162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49" t="s">
        <v>4</v>
      </c>
      <c r="B5" s="150"/>
      <c r="C5" s="150"/>
      <c r="D5" s="150"/>
      <c r="E5" s="150"/>
      <c r="F5" s="150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49" t="s">
        <v>14</v>
      </c>
      <c r="B7" s="167"/>
      <c r="C7" s="167"/>
      <c r="D7" s="167"/>
      <c r="E7" s="167"/>
      <c r="F7" s="167"/>
    </row>
    <row r="8" spans="1:6" ht="18" x14ac:dyDescent="0.25">
      <c r="A8" s="4"/>
      <c r="B8" s="4"/>
      <c r="C8" s="4"/>
      <c r="D8" s="4"/>
      <c r="E8" s="5"/>
      <c r="F8" s="5"/>
    </row>
    <row r="9" spans="1:6" ht="21.75" customHeight="1" x14ac:dyDescent="0.25">
      <c r="A9" s="20" t="s">
        <v>42</v>
      </c>
      <c r="B9" s="83" t="s">
        <v>112</v>
      </c>
      <c r="C9" s="83" t="s">
        <v>113</v>
      </c>
      <c r="D9" s="83" t="s">
        <v>114</v>
      </c>
      <c r="E9" s="83" t="s">
        <v>115</v>
      </c>
      <c r="F9" s="84" t="s">
        <v>116</v>
      </c>
    </row>
    <row r="10" spans="1:6" ht="15.75" customHeight="1" x14ac:dyDescent="0.25">
      <c r="A10" s="11" t="s">
        <v>15</v>
      </c>
      <c r="B10" s="106">
        <f>B11</f>
        <v>2436768.06</v>
      </c>
      <c r="C10" s="136">
        <v>2923225</v>
      </c>
      <c r="D10" s="58">
        <f>D11</f>
        <v>2867540</v>
      </c>
      <c r="E10" s="58">
        <f t="shared" ref="E10:F10" si="0">E11</f>
        <v>2932650</v>
      </c>
      <c r="F10" s="58">
        <f t="shared" si="0"/>
        <v>2999560</v>
      </c>
    </row>
    <row r="11" spans="1:6" ht="15.75" customHeight="1" x14ac:dyDescent="0.25">
      <c r="A11" s="11" t="s">
        <v>71</v>
      </c>
      <c r="B11" s="114">
        <f>B12</f>
        <v>2436768.06</v>
      </c>
      <c r="C11" s="9">
        <v>2923225</v>
      </c>
      <c r="D11" s="9">
        <v>2867540</v>
      </c>
      <c r="E11" s="9">
        <f t="shared" ref="E11:F11" si="1">E12</f>
        <v>2932650</v>
      </c>
      <c r="F11" s="9">
        <f t="shared" si="1"/>
        <v>2999560</v>
      </c>
    </row>
    <row r="12" spans="1:6" x14ac:dyDescent="0.25">
      <c r="A12" s="17" t="s">
        <v>72</v>
      </c>
      <c r="B12" s="138">
        <v>2436768.06</v>
      </c>
      <c r="C12" s="62">
        <v>2923225</v>
      </c>
      <c r="D12" s="9">
        <v>2867540</v>
      </c>
      <c r="E12" s="9">
        <v>2932650</v>
      </c>
      <c r="F12" s="9">
        <v>2999560</v>
      </c>
    </row>
    <row r="13" spans="1:6" x14ac:dyDescent="0.25">
      <c r="A13" s="16"/>
      <c r="B13" s="9"/>
      <c r="C13" s="9"/>
      <c r="D13" s="9"/>
      <c r="E13" s="9"/>
      <c r="F13" s="9"/>
    </row>
    <row r="14" spans="1:6" x14ac:dyDescent="0.25">
      <c r="A14" s="11"/>
      <c r="B14" s="9"/>
      <c r="C14" s="9"/>
      <c r="D14" s="9"/>
      <c r="E14" s="9"/>
      <c r="F14" s="10"/>
    </row>
    <row r="15" spans="1:6" x14ac:dyDescent="0.25">
      <c r="A15" s="18"/>
      <c r="B15" s="8"/>
      <c r="C15" s="9"/>
      <c r="D15" s="9"/>
      <c r="E15" s="9"/>
      <c r="F15" s="10"/>
    </row>
    <row r="20" spans="5:5" x14ac:dyDescent="0.25">
      <c r="E20" t="s">
        <v>70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H33" sqref="H3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49" t="s">
        <v>111</v>
      </c>
      <c r="B1" s="149"/>
      <c r="C1" s="149"/>
      <c r="D1" s="149"/>
      <c r="E1" s="149"/>
      <c r="F1" s="149"/>
      <c r="G1" s="149"/>
      <c r="H1" s="14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49" t="s">
        <v>18</v>
      </c>
      <c r="B3" s="149"/>
      <c r="C3" s="149"/>
      <c r="D3" s="149"/>
      <c r="E3" s="149"/>
      <c r="F3" s="149"/>
      <c r="G3" s="149"/>
      <c r="H3" s="14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49" t="s">
        <v>50</v>
      </c>
      <c r="B5" s="149"/>
      <c r="C5" s="149"/>
      <c r="D5" s="149"/>
      <c r="E5" s="149"/>
      <c r="F5" s="149"/>
      <c r="G5" s="149"/>
      <c r="H5" s="14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7" customHeight="1" x14ac:dyDescent="0.25">
      <c r="A7" s="20" t="s">
        <v>5</v>
      </c>
      <c r="B7" s="19" t="s">
        <v>6</v>
      </c>
      <c r="C7" s="19" t="s">
        <v>29</v>
      </c>
      <c r="D7" s="83" t="s">
        <v>112</v>
      </c>
      <c r="E7" s="83" t="s">
        <v>113</v>
      </c>
      <c r="F7" s="83" t="s">
        <v>114</v>
      </c>
      <c r="G7" s="83" t="s">
        <v>115</v>
      </c>
      <c r="H7" s="84" t="s">
        <v>116</v>
      </c>
    </row>
    <row r="8" spans="1:8" x14ac:dyDescent="0.25">
      <c r="A8" s="36"/>
      <c r="B8" s="37"/>
      <c r="C8" s="35" t="s">
        <v>52</v>
      </c>
      <c r="D8" s="37"/>
      <c r="E8" s="36"/>
      <c r="F8" s="36"/>
      <c r="G8" s="36"/>
      <c r="H8" s="36"/>
    </row>
    <row r="9" spans="1:8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21</v>
      </c>
      <c r="D10" s="8"/>
      <c r="E10" s="9"/>
      <c r="F10" s="9"/>
      <c r="G10" s="9"/>
      <c r="H10" s="9"/>
    </row>
    <row r="11" spans="1:8" x14ac:dyDescent="0.25">
      <c r="A11" s="11"/>
      <c r="B11" s="15"/>
      <c r="C11" s="39"/>
      <c r="D11" s="8"/>
      <c r="E11" s="9"/>
      <c r="F11" s="9"/>
      <c r="G11" s="9"/>
      <c r="H11" s="9"/>
    </row>
    <row r="12" spans="1:8" x14ac:dyDescent="0.25">
      <c r="A12" s="11"/>
      <c r="B12" s="15"/>
      <c r="C12" s="35" t="s">
        <v>55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4" t="s">
        <v>17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5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F7" sqref="B7:F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49" t="s">
        <v>111</v>
      </c>
      <c r="B1" s="149"/>
      <c r="C1" s="149"/>
      <c r="D1" s="149"/>
      <c r="E1" s="149"/>
      <c r="F1" s="14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49" t="s">
        <v>18</v>
      </c>
      <c r="B3" s="149"/>
      <c r="C3" s="149"/>
      <c r="D3" s="149"/>
      <c r="E3" s="149"/>
      <c r="F3" s="14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49" t="s">
        <v>51</v>
      </c>
      <c r="B5" s="149"/>
      <c r="C5" s="149"/>
      <c r="D5" s="149"/>
      <c r="E5" s="149"/>
      <c r="F5" s="149"/>
    </row>
    <row r="6" spans="1:6" ht="18" x14ac:dyDescent="0.25">
      <c r="A6" s="4"/>
      <c r="B6" s="4"/>
      <c r="C6" s="4"/>
      <c r="D6" s="4"/>
      <c r="E6" s="5"/>
      <c r="F6" s="5"/>
    </row>
    <row r="7" spans="1:6" ht="21" customHeight="1" x14ac:dyDescent="0.25">
      <c r="A7" s="19" t="s">
        <v>42</v>
      </c>
      <c r="B7" s="83" t="s">
        <v>112</v>
      </c>
      <c r="C7" s="83" t="s">
        <v>113</v>
      </c>
      <c r="D7" s="83" t="s">
        <v>114</v>
      </c>
      <c r="E7" s="83" t="s">
        <v>115</v>
      </c>
      <c r="F7" s="84" t="s">
        <v>116</v>
      </c>
    </row>
    <row r="8" spans="1:6" x14ac:dyDescent="0.25">
      <c r="A8" s="11" t="s">
        <v>52</v>
      </c>
      <c r="B8" s="8"/>
      <c r="C8" s="9"/>
      <c r="D8" s="9"/>
      <c r="E8" s="9"/>
      <c r="F8" s="9"/>
    </row>
    <row r="9" spans="1:6" ht="25.5" x14ac:dyDescent="0.25">
      <c r="A9" s="11" t="s">
        <v>53</v>
      </c>
      <c r="B9" s="8"/>
      <c r="C9" s="9"/>
      <c r="D9" s="9"/>
      <c r="E9" s="9"/>
      <c r="F9" s="9"/>
    </row>
    <row r="10" spans="1:6" ht="25.5" x14ac:dyDescent="0.25">
      <c r="A10" s="17" t="s">
        <v>54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55</v>
      </c>
      <c r="B12" s="8"/>
      <c r="C12" s="9"/>
      <c r="D12" s="9"/>
      <c r="E12" s="9"/>
      <c r="F12" s="9"/>
    </row>
    <row r="13" spans="1:6" x14ac:dyDescent="0.25">
      <c r="A13" s="24" t="s">
        <v>46</v>
      </c>
      <c r="B13" s="8"/>
      <c r="C13" s="9"/>
      <c r="D13" s="9"/>
      <c r="E13" s="9"/>
      <c r="F13" s="9"/>
    </row>
    <row r="14" spans="1:6" x14ac:dyDescent="0.25">
      <c r="A14" s="13" t="s">
        <v>47</v>
      </c>
      <c r="B14" s="8"/>
      <c r="C14" s="9"/>
      <c r="D14" s="9"/>
      <c r="E14" s="9"/>
      <c r="F14" s="10"/>
    </row>
    <row r="15" spans="1:6" x14ac:dyDescent="0.25">
      <c r="A15" s="24" t="s">
        <v>48</v>
      </c>
      <c r="B15" s="8"/>
      <c r="C15" s="9"/>
      <c r="D15" s="9"/>
      <c r="E15" s="9"/>
      <c r="F15" s="10"/>
    </row>
    <row r="16" spans="1:6" x14ac:dyDescent="0.25">
      <c r="A16" s="13" t="s">
        <v>49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98"/>
  <sheetViews>
    <sheetView tabSelected="1" zoomScale="145" zoomScaleNormal="145" workbookViewId="0">
      <selection activeCell="A2" sqref="A2:XFD2"/>
    </sheetView>
  </sheetViews>
  <sheetFormatPr defaultRowHeight="15" x14ac:dyDescent="0.25"/>
  <cols>
    <col min="1" max="1" width="21" customWidth="1"/>
    <col min="2" max="3" width="25.28515625" customWidth="1"/>
    <col min="4" max="4" width="1.85546875" customWidth="1"/>
    <col min="5" max="6" width="9.140625" hidden="1" customWidth="1"/>
    <col min="7" max="7" width="6" customWidth="1"/>
    <col min="8" max="8" width="6.140625" customWidth="1"/>
    <col min="9" max="9" width="12.28515625" customWidth="1"/>
    <col min="10" max="11" width="13" customWidth="1"/>
    <col min="12" max="12" width="4.7109375" hidden="1" customWidth="1"/>
    <col min="13" max="13" width="1" hidden="1" customWidth="1"/>
    <col min="15" max="15" width="2.5703125" customWidth="1"/>
    <col min="16" max="16" width="2" customWidth="1"/>
  </cols>
  <sheetData>
    <row r="1" spans="1:22" ht="48.75" customHeight="1" x14ac:dyDescent="0.25">
      <c r="B1" s="201" t="s">
        <v>111</v>
      </c>
      <c r="C1" s="202"/>
      <c r="D1" s="202"/>
      <c r="E1" s="202"/>
      <c r="F1" s="202"/>
      <c r="G1" s="202"/>
      <c r="H1" s="202"/>
      <c r="I1" s="202"/>
      <c r="J1" s="202"/>
      <c r="K1" s="203"/>
    </row>
    <row r="2" spans="1:22" ht="10.5" customHeight="1" x14ac:dyDescent="0.25">
      <c r="B2" s="63"/>
      <c r="C2" s="4"/>
      <c r="D2" s="4"/>
      <c r="K2" s="64"/>
    </row>
    <row r="3" spans="1:22" ht="15.75" customHeight="1" x14ac:dyDescent="0.25">
      <c r="B3" s="204" t="s">
        <v>117</v>
      </c>
      <c r="C3" s="149"/>
      <c r="D3" s="149"/>
      <c r="E3" s="149"/>
      <c r="F3" s="149"/>
      <c r="G3" s="149"/>
      <c r="H3" s="149"/>
      <c r="I3" s="149"/>
      <c r="J3" s="149"/>
      <c r="K3" s="205"/>
    </row>
    <row r="4" spans="1:22" ht="12.75" customHeight="1" thickBot="1" x14ac:dyDescent="0.3">
      <c r="B4" s="206"/>
      <c r="C4" s="207"/>
      <c r="D4" s="207"/>
      <c r="E4" s="207"/>
      <c r="F4" s="207"/>
      <c r="G4" s="207"/>
      <c r="H4" s="207"/>
      <c r="I4" s="207"/>
      <c r="J4" s="207"/>
      <c r="K4" s="208"/>
    </row>
    <row r="5" spans="1:22" ht="18" x14ac:dyDescent="0.25">
      <c r="A5" s="4"/>
      <c r="B5" s="4"/>
      <c r="C5" s="5"/>
      <c r="D5" s="5"/>
    </row>
    <row r="6" spans="1:22" ht="33" customHeight="1" x14ac:dyDescent="0.25">
      <c r="A6" s="65" t="s">
        <v>19</v>
      </c>
      <c r="B6" s="209" t="s">
        <v>29</v>
      </c>
      <c r="C6" s="210"/>
      <c r="D6" s="210"/>
      <c r="E6" s="210"/>
      <c r="F6" s="210"/>
      <c r="G6" s="198" t="s">
        <v>118</v>
      </c>
      <c r="H6" s="200"/>
      <c r="I6" s="78" t="s">
        <v>119</v>
      </c>
      <c r="J6" s="78" t="s">
        <v>114</v>
      </c>
      <c r="K6" s="198" t="s">
        <v>115</v>
      </c>
      <c r="L6" s="199"/>
      <c r="M6" s="200"/>
      <c r="N6" s="198" t="s">
        <v>116</v>
      </c>
      <c r="O6" s="199"/>
      <c r="P6" s="200"/>
    </row>
    <row r="7" spans="1:22" s="73" customFormat="1" x14ac:dyDescent="0.25">
      <c r="A7" s="141"/>
      <c r="B7" s="171" t="s">
        <v>73</v>
      </c>
      <c r="C7" s="172"/>
      <c r="D7" s="172"/>
      <c r="E7" s="172"/>
      <c r="F7" s="172"/>
      <c r="G7" s="181">
        <f>G8+G20+G131+G136</f>
        <v>2436767.7800000003</v>
      </c>
      <c r="H7" s="182"/>
      <c r="I7" s="139">
        <f>I8+I20+I131+I136</f>
        <v>2923225</v>
      </c>
      <c r="J7" s="139">
        <f>J8+J20+J131+J136</f>
        <v>2867540</v>
      </c>
      <c r="K7" s="139">
        <f>K8+K20+K131+K136</f>
        <v>2932650</v>
      </c>
      <c r="L7" s="139">
        <v>2124246</v>
      </c>
      <c r="M7" s="139">
        <v>2124246</v>
      </c>
      <c r="N7" s="173">
        <f>N8+N20+N131+N136</f>
        <v>2999560</v>
      </c>
      <c r="O7" s="172">
        <v>2124246</v>
      </c>
      <c r="P7" s="172">
        <v>2124246</v>
      </c>
    </row>
    <row r="8" spans="1:22" s="69" customFormat="1" x14ac:dyDescent="0.25">
      <c r="A8" s="70" t="s">
        <v>132</v>
      </c>
      <c r="B8" s="171" t="s">
        <v>74</v>
      </c>
      <c r="C8" s="172"/>
      <c r="D8" s="172"/>
      <c r="E8" s="172"/>
      <c r="F8" s="172"/>
      <c r="G8" s="181">
        <f>G9+G14</f>
        <v>116306.59000000001</v>
      </c>
      <c r="H8" s="182"/>
      <c r="I8" s="68">
        <f>I9+I14</f>
        <v>129100</v>
      </c>
      <c r="J8" s="68">
        <f>J9+J14</f>
        <v>123550</v>
      </c>
      <c r="K8" s="94">
        <f>K9+K14</f>
        <v>123550</v>
      </c>
      <c r="L8" s="68" t="e">
        <f>L9+#REF!+L14</f>
        <v>#REF!</v>
      </c>
      <c r="M8" s="68" t="e">
        <f>M9+#REF!+M14</f>
        <v>#REF!</v>
      </c>
      <c r="N8" s="173">
        <f>N9+N14</f>
        <v>123550</v>
      </c>
      <c r="O8" s="172" t="e">
        <f>O9+#REF!+O14</f>
        <v>#REF!</v>
      </c>
      <c r="P8" s="172" t="e">
        <f>P9+#REF!+P14</f>
        <v>#REF!</v>
      </c>
    </row>
    <row r="9" spans="1:22" s="92" customFormat="1" ht="24" customHeight="1" x14ac:dyDescent="0.25">
      <c r="A9" s="91" t="s">
        <v>133</v>
      </c>
      <c r="B9" s="196" t="s">
        <v>75</v>
      </c>
      <c r="C9" s="197"/>
      <c r="D9" s="197"/>
      <c r="E9" s="197"/>
      <c r="F9" s="197"/>
      <c r="G9" s="194">
        <f>G10</f>
        <v>95645.590000000011</v>
      </c>
      <c r="H9" s="195"/>
      <c r="I9" s="120">
        <f t="shared" ref="I9:K10" si="0">I10</f>
        <v>121300</v>
      </c>
      <c r="J9" s="120">
        <f t="shared" si="0"/>
        <v>115750</v>
      </c>
      <c r="K9" s="120">
        <f t="shared" si="0"/>
        <v>115750</v>
      </c>
      <c r="L9" s="120">
        <v>118771</v>
      </c>
      <c r="M9" s="120">
        <v>118771</v>
      </c>
      <c r="N9" s="174">
        <f>N10</f>
        <v>115750</v>
      </c>
      <c r="O9" s="175">
        <v>118771</v>
      </c>
      <c r="P9" s="175">
        <v>118771</v>
      </c>
    </row>
    <row r="10" spans="1:22" s="69" customFormat="1" x14ac:dyDescent="0.25">
      <c r="A10" s="66" t="s">
        <v>120</v>
      </c>
      <c r="B10" s="168" t="s">
        <v>121</v>
      </c>
      <c r="C10" s="169"/>
      <c r="D10" s="169"/>
      <c r="E10" s="169"/>
      <c r="F10" s="169"/>
      <c r="G10" s="177">
        <f>G11</f>
        <v>95645.590000000011</v>
      </c>
      <c r="H10" s="178"/>
      <c r="I10" s="67">
        <f t="shared" si="0"/>
        <v>121300</v>
      </c>
      <c r="J10" s="67">
        <f t="shared" si="0"/>
        <v>115750</v>
      </c>
      <c r="K10" s="67">
        <f t="shared" si="0"/>
        <v>115750</v>
      </c>
      <c r="L10" s="67">
        <v>118771</v>
      </c>
      <c r="M10" s="67">
        <v>118771</v>
      </c>
      <c r="N10" s="170">
        <f>N11</f>
        <v>115750</v>
      </c>
      <c r="O10" s="169">
        <v>118771</v>
      </c>
      <c r="P10" s="169">
        <v>118771</v>
      </c>
    </row>
    <row r="11" spans="1:22" s="69" customFormat="1" x14ac:dyDescent="0.25">
      <c r="A11" s="66" t="s">
        <v>76</v>
      </c>
      <c r="B11" s="168" t="s">
        <v>10</v>
      </c>
      <c r="C11" s="169"/>
      <c r="D11" s="169"/>
      <c r="E11" s="169"/>
      <c r="F11" s="169"/>
      <c r="G11" s="177">
        <f>G12+G13</f>
        <v>95645.590000000011</v>
      </c>
      <c r="H11" s="178"/>
      <c r="I11" s="67">
        <f>I12+I13</f>
        <v>121300</v>
      </c>
      <c r="J11" s="67">
        <f>J12+J13</f>
        <v>115750</v>
      </c>
      <c r="K11" s="67">
        <v>115750</v>
      </c>
      <c r="L11" s="67">
        <f t="shared" ref="L11:P11" si="1">L12+L13</f>
        <v>118771</v>
      </c>
      <c r="M11" s="67">
        <f t="shared" si="1"/>
        <v>118771</v>
      </c>
      <c r="N11" s="170">
        <f t="shared" si="1"/>
        <v>115750</v>
      </c>
      <c r="O11" s="169">
        <f t="shared" si="1"/>
        <v>118771</v>
      </c>
      <c r="P11" s="169">
        <f t="shared" si="1"/>
        <v>118771</v>
      </c>
    </row>
    <row r="12" spans="1:22" s="69" customFormat="1" x14ac:dyDescent="0.25">
      <c r="A12" s="66" t="s">
        <v>77</v>
      </c>
      <c r="B12" s="168" t="s">
        <v>20</v>
      </c>
      <c r="C12" s="169"/>
      <c r="D12" s="169"/>
      <c r="E12" s="169"/>
      <c r="F12" s="169"/>
      <c r="G12" s="177">
        <v>94676.74</v>
      </c>
      <c r="H12" s="178"/>
      <c r="I12" s="67">
        <v>120662</v>
      </c>
      <c r="J12" s="67">
        <v>115450</v>
      </c>
      <c r="K12" s="67">
        <v>115450</v>
      </c>
      <c r="L12" s="67">
        <v>117571</v>
      </c>
      <c r="M12" s="67">
        <v>117571</v>
      </c>
      <c r="N12" s="170">
        <v>115450</v>
      </c>
      <c r="O12" s="169">
        <v>117571</v>
      </c>
      <c r="P12" s="169">
        <v>117571</v>
      </c>
      <c r="V12" s="52" t="s">
        <v>70</v>
      </c>
    </row>
    <row r="13" spans="1:22" s="69" customFormat="1" x14ac:dyDescent="0.25">
      <c r="A13" s="66" t="s">
        <v>78</v>
      </c>
      <c r="B13" s="168" t="s">
        <v>67</v>
      </c>
      <c r="C13" s="169"/>
      <c r="D13" s="169"/>
      <c r="E13" s="169"/>
      <c r="F13" s="169"/>
      <c r="G13" s="177">
        <v>968.85</v>
      </c>
      <c r="H13" s="178"/>
      <c r="I13" s="67">
        <v>638</v>
      </c>
      <c r="J13" s="67">
        <v>300</v>
      </c>
      <c r="K13" s="67">
        <v>300</v>
      </c>
      <c r="L13" s="67">
        <v>1200</v>
      </c>
      <c r="M13" s="67">
        <v>1200</v>
      </c>
      <c r="N13" s="170">
        <v>300</v>
      </c>
      <c r="O13" s="169">
        <v>1200</v>
      </c>
      <c r="P13" s="169">
        <v>1200</v>
      </c>
    </row>
    <row r="14" spans="1:22" s="92" customFormat="1" ht="25.5" x14ac:dyDescent="0.25">
      <c r="A14" s="91" t="s">
        <v>134</v>
      </c>
      <c r="B14" s="196" t="s">
        <v>79</v>
      </c>
      <c r="C14" s="197"/>
      <c r="D14" s="197"/>
      <c r="E14" s="197"/>
      <c r="F14" s="197"/>
      <c r="G14" s="194">
        <f>G15</f>
        <v>20661</v>
      </c>
      <c r="H14" s="195"/>
      <c r="I14" s="93">
        <v>7800</v>
      </c>
      <c r="J14" s="93">
        <f>J15</f>
        <v>7800</v>
      </c>
      <c r="K14" s="97">
        <v>7800</v>
      </c>
      <c r="L14" s="97">
        <v>5200</v>
      </c>
      <c r="M14" s="97">
        <v>5200</v>
      </c>
      <c r="N14" s="174">
        <v>7800</v>
      </c>
      <c r="O14" s="175">
        <v>5200</v>
      </c>
      <c r="P14" s="175">
        <v>5200</v>
      </c>
    </row>
    <row r="15" spans="1:22" s="69" customFormat="1" x14ac:dyDescent="0.25">
      <c r="A15" s="66" t="s">
        <v>120</v>
      </c>
      <c r="B15" s="168" t="s">
        <v>121</v>
      </c>
      <c r="C15" s="169"/>
      <c r="D15" s="169"/>
      <c r="E15" s="169"/>
      <c r="F15" s="169"/>
      <c r="G15" s="177">
        <f>G16+G18</f>
        <v>20661</v>
      </c>
      <c r="H15" s="178"/>
      <c r="I15" s="67">
        <v>7800</v>
      </c>
      <c r="J15" s="67">
        <v>7800</v>
      </c>
      <c r="K15" s="67">
        <v>7800</v>
      </c>
      <c r="L15" s="67">
        <v>5200</v>
      </c>
      <c r="M15" s="67">
        <v>5200</v>
      </c>
      <c r="N15" s="170">
        <v>7800</v>
      </c>
      <c r="O15" s="169">
        <v>5200</v>
      </c>
      <c r="P15" s="169">
        <v>5200</v>
      </c>
    </row>
    <row r="16" spans="1:22" s="69" customFormat="1" x14ac:dyDescent="0.25">
      <c r="A16" s="66" t="s">
        <v>76</v>
      </c>
      <c r="B16" s="168" t="s">
        <v>10</v>
      </c>
      <c r="C16" s="169"/>
      <c r="D16" s="169"/>
      <c r="E16" s="169"/>
      <c r="F16" s="169"/>
      <c r="G16" s="177">
        <v>0</v>
      </c>
      <c r="H16" s="178"/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170">
        <v>0</v>
      </c>
      <c r="O16" s="169">
        <v>0</v>
      </c>
      <c r="P16" s="169">
        <v>0</v>
      </c>
    </row>
    <row r="17" spans="1:16" s="69" customFormat="1" x14ac:dyDescent="0.25">
      <c r="A17" s="66" t="s">
        <v>77</v>
      </c>
      <c r="B17" s="168" t="s">
        <v>20</v>
      </c>
      <c r="C17" s="169"/>
      <c r="D17" s="169"/>
      <c r="E17" s="169"/>
      <c r="F17" s="169"/>
      <c r="G17" s="177">
        <v>0</v>
      </c>
      <c r="H17" s="178"/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170">
        <v>0</v>
      </c>
      <c r="O17" s="169">
        <v>0</v>
      </c>
      <c r="P17" s="169">
        <v>0</v>
      </c>
    </row>
    <row r="18" spans="1:16" s="69" customFormat="1" x14ac:dyDescent="0.25">
      <c r="A18" s="66" t="s">
        <v>80</v>
      </c>
      <c r="B18" s="168" t="s">
        <v>12</v>
      </c>
      <c r="C18" s="169"/>
      <c r="D18" s="169"/>
      <c r="E18" s="169"/>
      <c r="F18" s="169"/>
      <c r="G18" s="177">
        <v>20661</v>
      </c>
      <c r="H18" s="178"/>
      <c r="I18" s="67">
        <v>7800</v>
      </c>
      <c r="J18" s="67">
        <v>7800</v>
      </c>
      <c r="K18" s="67">
        <v>7800</v>
      </c>
      <c r="L18" s="67">
        <v>5200</v>
      </c>
      <c r="M18" s="67">
        <v>5200</v>
      </c>
      <c r="N18" s="170">
        <v>7800</v>
      </c>
      <c r="O18" s="169">
        <v>5200</v>
      </c>
      <c r="P18" s="169">
        <v>5200</v>
      </c>
    </row>
    <row r="19" spans="1:16" s="69" customFormat="1" x14ac:dyDescent="0.25">
      <c r="A19" s="66" t="s">
        <v>81</v>
      </c>
      <c r="B19" s="168" t="s">
        <v>28</v>
      </c>
      <c r="C19" s="169"/>
      <c r="D19" s="169"/>
      <c r="E19" s="169"/>
      <c r="F19" s="169"/>
      <c r="G19" s="177">
        <v>20661</v>
      </c>
      <c r="H19" s="178"/>
      <c r="I19" s="67">
        <v>7800</v>
      </c>
      <c r="J19" s="67">
        <v>7800</v>
      </c>
      <c r="K19" s="67">
        <v>7800</v>
      </c>
      <c r="L19" s="67">
        <v>5200</v>
      </c>
      <c r="M19" s="67">
        <v>5200</v>
      </c>
      <c r="N19" s="170">
        <v>7800</v>
      </c>
      <c r="O19" s="169">
        <v>5200</v>
      </c>
      <c r="P19" s="169">
        <v>5200</v>
      </c>
    </row>
    <row r="20" spans="1:16" s="69" customFormat="1" ht="26.25" customHeight="1" x14ac:dyDescent="0.25">
      <c r="A20" s="70" t="s">
        <v>135</v>
      </c>
      <c r="B20" s="171" t="s">
        <v>82</v>
      </c>
      <c r="C20" s="172"/>
      <c r="D20" s="172"/>
      <c r="E20" s="172"/>
      <c r="F20" s="172"/>
      <c r="G20" s="181">
        <f>G21+G37+G55+G59+G66+G77+G85+G89+G101+G106+G114+G119+G126</f>
        <v>613868.55999999994</v>
      </c>
      <c r="H20" s="182"/>
      <c r="I20" s="139">
        <f>I21+I37+I55+I59+I66+I77+I85+I89+I101+I114+I119+I70+I110</f>
        <v>773085</v>
      </c>
      <c r="J20" s="68">
        <f>J21+J37+J55+J59+J66+J77+J81+J85+J89+J101+J106+J114+J119</f>
        <v>702950</v>
      </c>
      <c r="K20" s="94">
        <f>K21+K37+K55+K59+K66+K85+K89+K114+K119</f>
        <v>708060</v>
      </c>
      <c r="L20" s="68">
        <v>591237</v>
      </c>
      <c r="M20" s="68">
        <v>591237</v>
      </c>
      <c r="N20" s="191">
        <f>N21+N37+N59+N55+N66+N77+N81+N85+N89+N101+N106+N114+N119</f>
        <v>713170</v>
      </c>
      <c r="O20" s="192"/>
      <c r="P20" s="193"/>
    </row>
    <row r="21" spans="1:16" s="69" customFormat="1" ht="25.5" x14ac:dyDescent="0.25">
      <c r="A21" s="71" t="s">
        <v>136</v>
      </c>
      <c r="B21" s="171" t="s">
        <v>164</v>
      </c>
      <c r="C21" s="172"/>
      <c r="D21" s="172"/>
      <c r="E21" s="172"/>
      <c r="F21" s="172"/>
      <c r="G21" s="181">
        <f>G22+G28</f>
        <v>146188.51999999999</v>
      </c>
      <c r="H21" s="182"/>
      <c r="I21" s="72">
        <f>I22+I28+I34</f>
        <v>179870</v>
      </c>
      <c r="J21" s="72">
        <f>J22+J28+J34</f>
        <v>160500</v>
      </c>
      <c r="K21" s="75">
        <f>K22+K28+K34</f>
        <v>163500</v>
      </c>
      <c r="L21" s="72">
        <v>147500</v>
      </c>
      <c r="M21" s="72">
        <v>147500</v>
      </c>
      <c r="N21" s="173">
        <f>N22+N28+N34</f>
        <v>166500</v>
      </c>
      <c r="O21" s="172">
        <v>147500</v>
      </c>
      <c r="P21" s="172">
        <v>147500</v>
      </c>
    </row>
    <row r="22" spans="1:16" s="69" customFormat="1" x14ac:dyDescent="0.25">
      <c r="A22" s="66" t="s">
        <v>123</v>
      </c>
      <c r="B22" s="168" t="s">
        <v>169</v>
      </c>
      <c r="C22" s="169"/>
      <c r="D22" s="169"/>
      <c r="E22" s="169"/>
      <c r="F22" s="169"/>
      <c r="G22" s="181">
        <f>G23+G26</f>
        <v>80764.819999999992</v>
      </c>
      <c r="H22" s="182"/>
      <c r="I22" s="85">
        <f>I23+I26</f>
        <v>86070</v>
      </c>
      <c r="J22" s="85">
        <f>J23+J26</f>
        <v>78500</v>
      </c>
      <c r="K22" s="85">
        <f>K23+K26</f>
        <v>79500</v>
      </c>
      <c r="L22" s="67">
        <v>72500</v>
      </c>
      <c r="M22" s="67">
        <v>72500</v>
      </c>
      <c r="N22" s="173">
        <f>N23+N26</f>
        <v>80500</v>
      </c>
      <c r="O22" s="172">
        <v>72500</v>
      </c>
      <c r="P22" s="172">
        <v>72500</v>
      </c>
    </row>
    <row r="23" spans="1:16" s="69" customFormat="1" x14ac:dyDescent="0.25">
      <c r="A23" s="66" t="s">
        <v>76</v>
      </c>
      <c r="B23" s="168" t="s">
        <v>10</v>
      </c>
      <c r="C23" s="169"/>
      <c r="D23" s="169"/>
      <c r="E23" s="169"/>
      <c r="F23" s="169"/>
      <c r="G23" s="177">
        <f>G24+G25</f>
        <v>80764.819999999992</v>
      </c>
      <c r="H23" s="178"/>
      <c r="I23" s="67">
        <f>I24+I25</f>
        <v>84000</v>
      </c>
      <c r="J23" s="67">
        <f>J24+J25</f>
        <v>76000</v>
      </c>
      <c r="K23" s="67">
        <f>K24+K25</f>
        <v>77000</v>
      </c>
      <c r="L23" s="67">
        <v>72500</v>
      </c>
      <c r="M23" s="67">
        <v>72500</v>
      </c>
      <c r="N23" s="170">
        <f>N24+N25</f>
        <v>78000</v>
      </c>
      <c r="O23" s="169">
        <v>72500</v>
      </c>
      <c r="P23" s="169">
        <v>72500</v>
      </c>
    </row>
    <row r="24" spans="1:16" s="69" customFormat="1" x14ac:dyDescent="0.25">
      <c r="A24" s="66" t="s">
        <v>84</v>
      </c>
      <c r="B24" s="168" t="s">
        <v>11</v>
      </c>
      <c r="C24" s="169"/>
      <c r="D24" s="169"/>
      <c r="E24" s="169"/>
      <c r="F24" s="169"/>
      <c r="G24" s="177">
        <v>80303.039999999994</v>
      </c>
      <c r="H24" s="178"/>
      <c r="I24" s="67">
        <v>83200</v>
      </c>
      <c r="J24" s="67">
        <v>75000</v>
      </c>
      <c r="K24" s="67">
        <v>76000</v>
      </c>
      <c r="L24" s="67">
        <v>64000</v>
      </c>
      <c r="M24" s="67">
        <v>64000</v>
      </c>
      <c r="N24" s="170">
        <v>77000</v>
      </c>
      <c r="O24" s="169">
        <v>64000</v>
      </c>
      <c r="P24" s="169">
        <v>64000</v>
      </c>
    </row>
    <row r="25" spans="1:16" s="69" customFormat="1" x14ac:dyDescent="0.25">
      <c r="A25" s="66" t="s">
        <v>77</v>
      </c>
      <c r="B25" s="168" t="s">
        <v>20</v>
      </c>
      <c r="C25" s="169"/>
      <c r="D25" s="169"/>
      <c r="E25" s="169"/>
      <c r="F25" s="169"/>
      <c r="G25" s="177">
        <v>461.78</v>
      </c>
      <c r="H25" s="178"/>
      <c r="I25" s="67">
        <v>800</v>
      </c>
      <c r="J25" s="67">
        <v>1000</v>
      </c>
      <c r="K25" s="67">
        <v>1000</v>
      </c>
      <c r="L25" s="67">
        <v>500</v>
      </c>
      <c r="M25" s="67">
        <v>500</v>
      </c>
      <c r="N25" s="170">
        <v>1000</v>
      </c>
      <c r="O25" s="169">
        <v>500</v>
      </c>
      <c r="P25" s="169">
        <v>500</v>
      </c>
    </row>
    <row r="26" spans="1:16" s="69" customFormat="1" x14ac:dyDescent="0.25">
      <c r="A26" s="66" t="s">
        <v>80</v>
      </c>
      <c r="B26" s="168" t="s">
        <v>12</v>
      </c>
      <c r="C26" s="169"/>
      <c r="D26" s="169"/>
      <c r="E26" s="169"/>
      <c r="F26" s="169"/>
      <c r="G26" s="177">
        <v>0</v>
      </c>
      <c r="H26" s="178"/>
      <c r="I26" s="67">
        <v>2070</v>
      </c>
      <c r="J26" s="67">
        <f>J27</f>
        <v>2500</v>
      </c>
      <c r="K26" s="67">
        <v>2500</v>
      </c>
      <c r="L26" s="67">
        <v>0</v>
      </c>
      <c r="M26" s="67">
        <v>0</v>
      </c>
      <c r="N26" s="170">
        <v>2500</v>
      </c>
      <c r="O26" s="169">
        <v>0</v>
      </c>
      <c r="P26" s="169">
        <v>0</v>
      </c>
    </row>
    <row r="27" spans="1:16" s="69" customFormat="1" x14ac:dyDescent="0.25">
      <c r="A27" s="66" t="s">
        <v>81</v>
      </c>
      <c r="B27" s="168" t="s">
        <v>28</v>
      </c>
      <c r="C27" s="169"/>
      <c r="D27" s="169"/>
      <c r="E27" s="169"/>
      <c r="F27" s="169"/>
      <c r="G27" s="177">
        <v>0</v>
      </c>
      <c r="H27" s="178"/>
      <c r="I27" s="67">
        <v>2070</v>
      </c>
      <c r="J27" s="67">
        <v>2500</v>
      </c>
      <c r="K27" s="67">
        <v>2500</v>
      </c>
      <c r="L27" s="67">
        <v>0</v>
      </c>
      <c r="M27" s="67">
        <v>0</v>
      </c>
      <c r="N27" s="170">
        <v>2500</v>
      </c>
      <c r="O27" s="169">
        <v>0</v>
      </c>
      <c r="P27" s="169">
        <v>0</v>
      </c>
    </row>
    <row r="28" spans="1:16" s="69" customFormat="1" x14ac:dyDescent="0.25">
      <c r="A28" s="66" t="s">
        <v>170</v>
      </c>
      <c r="B28" s="168" t="s">
        <v>122</v>
      </c>
      <c r="C28" s="169"/>
      <c r="D28" s="169"/>
      <c r="E28" s="169"/>
      <c r="F28" s="169"/>
      <c r="G28" s="181">
        <f>G29</f>
        <v>65423.7</v>
      </c>
      <c r="H28" s="182"/>
      <c r="I28" s="85">
        <f>I29+I32</f>
        <v>91000</v>
      </c>
      <c r="J28" s="85">
        <f>J29</f>
        <v>82000</v>
      </c>
      <c r="K28" s="85">
        <f>K29</f>
        <v>84000</v>
      </c>
      <c r="L28" s="67">
        <v>75000</v>
      </c>
      <c r="M28" s="67">
        <v>75000</v>
      </c>
      <c r="N28" s="173">
        <f>N29</f>
        <v>86000</v>
      </c>
      <c r="O28" s="172">
        <v>75000</v>
      </c>
      <c r="P28" s="172">
        <v>75000</v>
      </c>
    </row>
    <row r="29" spans="1:16" s="69" customFormat="1" x14ac:dyDescent="0.25">
      <c r="A29" s="66" t="s">
        <v>76</v>
      </c>
      <c r="B29" s="168" t="s">
        <v>10</v>
      </c>
      <c r="C29" s="169"/>
      <c r="D29" s="169"/>
      <c r="E29" s="169"/>
      <c r="F29" s="169"/>
      <c r="G29" s="177">
        <f>G30+G31</f>
        <v>65423.7</v>
      </c>
      <c r="H29" s="178"/>
      <c r="I29" s="67">
        <f>I30+I31</f>
        <v>88000</v>
      </c>
      <c r="J29" s="67">
        <f>J30+J31</f>
        <v>82000</v>
      </c>
      <c r="K29" s="67">
        <f t="shared" ref="K29:P29" si="2">K30+K31</f>
        <v>84000</v>
      </c>
      <c r="L29" s="67">
        <f t="shared" si="2"/>
        <v>75000</v>
      </c>
      <c r="M29" s="67">
        <f t="shared" si="2"/>
        <v>75000</v>
      </c>
      <c r="N29" s="170">
        <f t="shared" si="2"/>
        <v>86000</v>
      </c>
      <c r="O29" s="169">
        <f t="shared" si="2"/>
        <v>75000</v>
      </c>
      <c r="P29" s="169">
        <f t="shared" si="2"/>
        <v>75000</v>
      </c>
    </row>
    <row r="30" spans="1:16" s="69" customFormat="1" x14ac:dyDescent="0.25">
      <c r="A30" s="66" t="s">
        <v>84</v>
      </c>
      <c r="B30" s="168" t="s">
        <v>11</v>
      </c>
      <c r="C30" s="169"/>
      <c r="D30" s="169"/>
      <c r="E30" s="169"/>
      <c r="F30" s="169"/>
      <c r="G30" s="177">
        <v>28033</v>
      </c>
      <c r="H30" s="178"/>
      <c r="I30" s="67">
        <v>41000</v>
      </c>
      <c r="J30" s="67">
        <v>36000</v>
      </c>
      <c r="K30" s="67">
        <v>37000</v>
      </c>
      <c r="L30" s="67">
        <v>30000</v>
      </c>
      <c r="M30" s="67">
        <v>30000</v>
      </c>
      <c r="N30" s="170">
        <v>38000</v>
      </c>
      <c r="O30" s="169">
        <v>30000</v>
      </c>
      <c r="P30" s="169">
        <v>30000</v>
      </c>
    </row>
    <row r="31" spans="1:16" s="69" customFormat="1" x14ac:dyDescent="0.25">
      <c r="A31" s="66" t="s">
        <v>77</v>
      </c>
      <c r="B31" s="168" t="s">
        <v>20</v>
      </c>
      <c r="C31" s="169"/>
      <c r="D31" s="169"/>
      <c r="E31" s="169"/>
      <c r="F31" s="169"/>
      <c r="G31" s="177">
        <v>37390.699999999997</v>
      </c>
      <c r="H31" s="178"/>
      <c r="I31" s="67">
        <v>47000</v>
      </c>
      <c r="J31" s="67">
        <v>46000</v>
      </c>
      <c r="K31" s="67">
        <v>47000</v>
      </c>
      <c r="L31" s="67">
        <v>45000</v>
      </c>
      <c r="M31" s="67">
        <v>45000</v>
      </c>
      <c r="N31" s="170">
        <v>48000</v>
      </c>
      <c r="O31" s="169">
        <v>45000</v>
      </c>
      <c r="P31" s="169">
        <v>45000</v>
      </c>
    </row>
    <row r="32" spans="1:16" s="69" customFormat="1" ht="16.5" customHeight="1" x14ac:dyDescent="0.25">
      <c r="A32" s="86">
        <v>4</v>
      </c>
      <c r="B32" s="183" t="s">
        <v>12</v>
      </c>
      <c r="C32" s="184"/>
      <c r="D32" s="185"/>
      <c r="E32" s="117"/>
      <c r="F32" s="117"/>
      <c r="G32" s="186">
        <v>0</v>
      </c>
      <c r="H32" s="187"/>
      <c r="I32" s="118">
        <v>3000</v>
      </c>
      <c r="J32" s="118">
        <v>0</v>
      </c>
      <c r="K32" s="118">
        <v>0</v>
      </c>
      <c r="L32" s="118"/>
      <c r="M32" s="118"/>
      <c r="N32" s="188">
        <v>0</v>
      </c>
      <c r="O32" s="189"/>
      <c r="P32" s="190"/>
    </row>
    <row r="33" spans="1:16" s="69" customFormat="1" ht="18" customHeight="1" x14ac:dyDescent="0.25">
      <c r="A33" s="86">
        <v>42</v>
      </c>
      <c r="B33" s="183" t="s">
        <v>28</v>
      </c>
      <c r="C33" s="184"/>
      <c r="D33" s="185"/>
      <c r="E33" s="117"/>
      <c r="F33" s="117"/>
      <c r="G33" s="186">
        <v>0</v>
      </c>
      <c r="H33" s="187"/>
      <c r="I33" s="118">
        <v>3000</v>
      </c>
      <c r="J33" s="118">
        <v>0</v>
      </c>
      <c r="K33" s="118">
        <v>0</v>
      </c>
      <c r="L33" s="118"/>
      <c r="M33" s="118"/>
      <c r="N33" s="188">
        <v>0</v>
      </c>
      <c r="O33" s="189"/>
      <c r="P33" s="190"/>
    </row>
    <row r="34" spans="1:16" s="69" customFormat="1" x14ac:dyDescent="0.25">
      <c r="A34" s="66" t="s">
        <v>163</v>
      </c>
      <c r="B34" s="168" t="s">
        <v>85</v>
      </c>
      <c r="C34" s="169"/>
      <c r="D34" s="169"/>
      <c r="E34" s="169"/>
      <c r="F34" s="169"/>
      <c r="G34" s="177">
        <v>0</v>
      </c>
      <c r="H34" s="178"/>
      <c r="I34" s="85">
        <v>2800</v>
      </c>
      <c r="J34" s="85">
        <f>J35</f>
        <v>0</v>
      </c>
      <c r="K34" s="67">
        <v>0</v>
      </c>
      <c r="L34" s="67">
        <v>2800</v>
      </c>
      <c r="M34" s="67">
        <v>2800</v>
      </c>
      <c r="N34" s="170">
        <v>0</v>
      </c>
      <c r="O34" s="169">
        <v>2800</v>
      </c>
      <c r="P34" s="169">
        <v>2800</v>
      </c>
    </row>
    <row r="35" spans="1:16" s="69" customFormat="1" x14ac:dyDescent="0.25">
      <c r="A35" s="66" t="s">
        <v>76</v>
      </c>
      <c r="B35" s="168" t="s">
        <v>10</v>
      </c>
      <c r="C35" s="169"/>
      <c r="D35" s="169"/>
      <c r="E35" s="169"/>
      <c r="F35" s="169"/>
      <c r="G35" s="177">
        <v>0</v>
      </c>
      <c r="H35" s="178"/>
      <c r="I35" s="67">
        <v>2800</v>
      </c>
      <c r="J35" s="67">
        <f>J36</f>
        <v>0</v>
      </c>
      <c r="K35" s="67">
        <v>0</v>
      </c>
      <c r="L35" s="67">
        <v>2800</v>
      </c>
      <c r="M35" s="67">
        <v>2800</v>
      </c>
      <c r="N35" s="170">
        <v>0</v>
      </c>
      <c r="O35" s="169">
        <v>2800</v>
      </c>
      <c r="P35" s="169">
        <v>2800</v>
      </c>
    </row>
    <row r="36" spans="1:16" s="69" customFormat="1" x14ac:dyDescent="0.25">
      <c r="A36" s="66" t="s">
        <v>84</v>
      </c>
      <c r="B36" s="168" t="s">
        <v>11</v>
      </c>
      <c r="C36" s="169"/>
      <c r="D36" s="169"/>
      <c r="E36" s="169"/>
      <c r="F36" s="169"/>
      <c r="G36" s="177">
        <v>0</v>
      </c>
      <c r="H36" s="178"/>
      <c r="I36" s="67">
        <v>2800</v>
      </c>
      <c r="J36" s="67">
        <v>0</v>
      </c>
      <c r="K36" s="67">
        <v>0</v>
      </c>
      <c r="L36" s="67">
        <v>2800</v>
      </c>
      <c r="M36" s="67">
        <v>2800</v>
      </c>
      <c r="N36" s="170">
        <v>0</v>
      </c>
      <c r="O36" s="169">
        <v>2800</v>
      </c>
      <c r="P36" s="169">
        <v>2800</v>
      </c>
    </row>
    <row r="37" spans="1:16" s="69" customFormat="1" ht="25.5" x14ac:dyDescent="0.25">
      <c r="A37" s="71" t="s">
        <v>137</v>
      </c>
      <c r="B37" s="171" t="s">
        <v>86</v>
      </c>
      <c r="C37" s="172"/>
      <c r="D37" s="172"/>
      <c r="E37" s="172"/>
      <c r="F37" s="172"/>
      <c r="G37" s="181">
        <f>G38+G41+G45+G52</f>
        <v>20809.41</v>
      </c>
      <c r="H37" s="182"/>
      <c r="I37" s="72">
        <f>I38+I41+I45+I52</f>
        <v>33901</v>
      </c>
      <c r="J37" s="72">
        <f>J38+J41+J45+J49+J52</f>
        <v>33650</v>
      </c>
      <c r="K37" s="72">
        <f>K38+K41+K45+K52</f>
        <v>33660</v>
      </c>
      <c r="L37" s="72">
        <v>26205</v>
      </c>
      <c r="M37" s="72">
        <v>26205</v>
      </c>
      <c r="N37" s="173">
        <f>N38+N41+N45+N52</f>
        <v>33670</v>
      </c>
      <c r="O37" s="172">
        <v>26205</v>
      </c>
      <c r="P37" s="172">
        <v>26205</v>
      </c>
    </row>
    <row r="38" spans="1:16" s="69" customFormat="1" x14ac:dyDescent="0.25">
      <c r="A38" s="66" t="s">
        <v>123</v>
      </c>
      <c r="B38" s="168" t="s">
        <v>169</v>
      </c>
      <c r="C38" s="169"/>
      <c r="D38" s="169"/>
      <c r="E38" s="169"/>
      <c r="F38" s="169"/>
      <c r="G38" s="181">
        <f>G39</f>
        <v>1319.36</v>
      </c>
      <c r="H38" s="182"/>
      <c r="I38" s="85">
        <v>1920</v>
      </c>
      <c r="J38" s="85">
        <v>2500</v>
      </c>
      <c r="K38" s="67">
        <v>2500</v>
      </c>
      <c r="L38" s="67">
        <v>1500</v>
      </c>
      <c r="M38" s="67">
        <v>1500</v>
      </c>
      <c r="N38" s="170">
        <v>2500</v>
      </c>
      <c r="O38" s="169">
        <v>1500</v>
      </c>
      <c r="P38" s="169">
        <v>1500</v>
      </c>
    </row>
    <row r="39" spans="1:16" s="69" customFormat="1" x14ac:dyDescent="0.25">
      <c r="A39" s="66" t="s">
        <v>76</v>
      </c>
      <c r="B39" s="168" t="s">
        <v>10</v>
      </c>
      <c r="C39" s="169"/>
      <c r="D39" s="169"/>
      <c r="E39" s="169"/>
      <c r="F39" s="169"/>
      <c r="G39" s="177">
        <f>G40</f>
        <v>1319.36</v>
      </c>
      <c r="H39" s="178"/>
      <c r="I39" s="67">
        <v>1920</v>
      </c>
      <c r="J39" s="67">
        <v>2500</v>
      </c>
      <c r="K39" s="67">
        <v>2500</v>
      </c>
      <c r="L39" s="67">
        <v>1500</v>
      </c>
      <c r="M39" s="67">
        <v>1500</v>
      </c>
      <c r="N39" s="170">
        <v>2500</v>
      </c>
      <c r="O39" s="169">
        <v>1500</v>
      </c>
      <c r="P39" s="169">
        <v>1500</v>
      </c>
    </row>
    <row r="40" spans="1:16" s="69" customFormat="1" x14ac:dyDescent="0.25">
      <c r="A40" s="66" t="s">
        <v>77</v>
      </c>
      <c r="B40" s="168" t="s">
        <v>20</v>
      </c>
      <c r="C40" s="169"/>
      <c r="D40" s="169"/>
      <c r="E40" s="169"/>
      <c r="F40" s="169"/>
      <c r="G40" s="177">
        <v>1319.36</v>
      </c>
      <c r="H40" s="178"/>
      <c r="I40" s="67">
        <v>1920</v>
      </c>
      <c r="J40" s="67">
        <v>2500</v>
      </c>
      <c r="K40" s="67">
        <v>2500</v>
      </c>
      <c r="L40" s="67">
        <v>1500</v>
      </c>
      <c r="M40" s="67">
        <v>1500</v>
      </c>
      <c r="N40" s="170">
        <v>2500</v>
      </c>
      <c r="O40" s="169">
        <v>1500</v>
      </c>
      <c r="P40" s="169">
        <v>1500</v>
      </c>
    </row>
    <row r="41" spans="1:16" s="69" customFormat="1" x14ac:dyDescent="0.25">
      <c r="A41" s="66" t="s">
        <v>171</v>
      </c>
      <c r="B41" s="168" t="s">
        <v>87</v>
      </c>
      <c r="C41" s="169"/>
      <c r="D41" s="169"/>
      <c r="E41" s="169"/>
      <c r="F41" s="169"/>
      <c r="G41" s="181">
        <f>G42</f>
        <v>19057.71</v>
      </c>
      <c r="H41" s="182"/>
      <c r="I41" s="85">
        <f>I42</f>
        <v>30840</v>
      </c>
      <c r="J41" s="85">
        <f>J42</f>
        <v>30000</v>
      </c>
      <c r="K41" s="94">
        <v>30000</v>
      </c>
      <c r="L41" s="94">
        <v>30000</v>
      </c>
      <c r="M41" s="94">
        <v>30000</v>
      </c>
      <c r="N41" s="173">
        <v>30000</v>
      </c>
      <c r="O41" s="172">
        <v>30000</v>
      </c>
      <c r="P41" s="172">
        <v>30000</v>
      </c>
    </row>
    <row r="42" spans="1:16" s="69" customFormat="1" x14ac:dyDescent="0.25">
      <c r="A42" s="66" t="s">
        <v>76</v>
      </c>
      <c r="B42" s="168" t="s">
        <v>10</v>
      </c>
      <c r="C42" s="169"/>
      <c r="D42" s="169"/>
      <c r="E42" s="169"/>
      <c r="F42" s="169"/>
      <c r="G42" s="177">
        <v>19057.71</v>
      </c>
      <c r="H42" s="178"/>
      <c r="I42" s="67">
        <f>I43+I44</f>
        <v>30840</v>
      </c>
      <c r="J42" s="67">
        <f>J43+J44</f>
        <v>30000</v>
      </c>
      <c r="K42" s="67">
        <v>30000</v>
      </c>
      <c r="L42" s="67">
        <v>30000</v>
      </c>
      <c r="M42" s="67">
        <v>30000</v>
      </c>
      <c r="N42" s="170">
        <v>30000</v>
      </c>
      <c r="O42" s="169">
        <v>30000</v>
      </c>
      <c r="P42" s="169">
        <v>30000</v>
      </c>
    </row>
    <row r="43" spans="1:16" s="69" customFormat="1" x14ac:dyDescent="0.25">
      <c r="A43" s="66" t="s">
        <v>77</v>
      </c>
      <c r="B43" s="168" t="s">
        <v>20</v>
      </c>
      <c r="C43" s="169"/>
      <c r="D43" s="169"/>
      <c r="E43" s="169"/>
      <c r="F43" s="169"/>
      <c r="G43" s="177">
        <v>19057.71</v>
      </c>
      <c r="H43" s="178"/>
      <c r="I43" s="67">
        <v>11840</v>
      </c>
      <c r="J43" s="67">
        <v>15000</v>
      </c>
      <c r="K43" s="67">
        <v>15000</v>
      </c>
      <c r="L43" s="67">
        <v>30000</v>
      </c>
      <c r="M43" s="67">
        <v>30000</v>
      </c>
      <c r="N43" s="170">
        <v>15000</v>
      </c>
      <c r="O43" s="169">
        <v>30000</v>
      </c>
      <c r="P43" s="169">
        <v>30000</v>
      </c>
    </row>
    <row r="44" spans="1:16" s="69" customFormat="1" x14ac:dyDescent="0.25">
      <c r="A44" s="86">
        <v>37</v>
      </c>
      <c r="B44" s="168" t="s">
        <v>91</v>
      </c>
      <c r="C44" s="169"/>
      <c r="D44" s="169"/>
      <c r="E44" s="169"/>
      <c r="F44" s="169"/>
      <c r="G44" s="177"/>
      <c r="H44" s="178"/>
      <c r="I44" s="67">
        <v>19000</v>
      </c>
      <c r="J44" s="67">
        <v>15000</v>
      </c>
      <c r="K44" s="67">
        <v>15000</v>
      </c>
      <c r="L44" s="67">
        <v>0</v>
      </c>
      <c r="M44" s="67">
        <v>0</v>
      </c>
      <c r="N44" s="170">
        <v>15000</v>
      </c>
      <c r="O44" s="169">
        <v>0</v>
      </c>
      <c r="P44" s="169">
        <v>0</v>
      </c>
    </row>
    <row r="45" spans="1:16" s="69" customFormat="1" x14ac:dyDescent="0.25">
      <c r="A45" s="66" t="s">
        <v>172</v>
      </c>
      <c r="B45" s="168" t="s">
        <v>88</v>
      </c>
      <c r="C45" s="169"/>
      <c r="D45" s="169"/>
      <c r="E45" s="169"/>
      <c r="F45" s="169"/>
      <c r="G45" s="181">
        <f>G46</f>
        <v>318.59000000000003</v>
      </c>
      <c r="H45" s="182"/>
      <c r="I45" s="119">
        <v>141</v>
      </c>
      <c r="J45" s="119">
        <v>150</v>
      </c>
      <c r="K45" s="119">
        <v>160</v>
      </c>
      <c r="L45" s="119">
        <v>100</v>
      </c>
      <c r="M45" s="119">
        <v>100</v>
      </c>
      <c r="N45" s="173">
        <v>170</v>
      </c>
      <c r="O45" s="172">
        <v>100</v>
      </c>
      <c r="P45" s="172">
        <v>100</v>
      </c>
    </row>
    <row r="46" spans="1:16" s="69" customFormat="1" x14ac:dyDescent="0.25">
      <c r="A46" s="66" t="s">
        <v>76</v>
      </c>
      <c r="B46" s="168" t="s">
        <v>10</v>
      </c>
      <c r="C46" s="169"/>
      <c r="D46" s="169"/>
      <c r="E46" s="169"/>
      <c r="F46" s="169"/>
      <c r="G46" s="177">
        <f>G47+G48</f>
        <v>318.59000000000003</v>
      </c>
      <c r="H46" s="178"/>
      <c r="I46" s="67">
        <v>141</v>
      </c>
      <c r="J46" s="67">
        <v>150</v>
      </c>
      <c r="K46" s="67">
        <v>160</v>
      </c>
      <c r="L46" s="67">
        <v>100</v>
      </c>
      <c r="M46" s="67">
        <v>100</v>
      </c>
      <c r="N46" s="170">
        <v>170</v>
      </c>
      <c r="O46" s="169">
        <v>100</v>
      </c>
      <c r="P46" s="169">
        <v>100</v>
      </c>
    </row>
    <row r="47" spans="1:16" s="69" customFormat="1" x14ac:dyDescent="0.25">
      <c r="A47" s="66" t="s">
        <v>84</v>
      </c>
      <c r="B47" s="168" t="s">
        <v>11</v>
      </c>
      <c r="C47" s="169"/>
      <c r="D47" s="169"/>
      <c r="E47" s="169"/>
      <c r="F47" s="169"/>
      <c r="G47" s="177">
        <v>200</v>
      </c>
      <c r="H47" s="178"/>
      <c r="I47" s="67">
        <v>141</v>
      </c>
      <c r="J47" s="67">
        <v>150</v>
      </c>
      <c r="K47" s="67">
        <v>160</v>
      </c>
      <c r="L47" s="67">
        <v>100</v>
      </c>
      <c r="M47" s="67">
        <v>100</v>
      </c>
      <c r="N47" s="170">
        <v>170</v>
      </c>
      <c r="O47" s="169">
        <v>100</v>
      </c>
      <c r="P47" s="169">
        <v>100</v>
      </c>
    </row>
    <row r="48" spans="1:16" s="69" customFormat="1" x14ac:dyDescent="0.25">
      <c r="A48" s="66" t="s">
        <v>77</v>
      </c>
      <c r="B48" s="168" t="s">
        <v>20</v>
      </c>
      <c r="C48" s="169"/>
      <c r="D48" s="169"/>
      <c r="E48" s="169"/>
      <c r="F48" s="169"/>
      <c r="G48" s="177">
        <v>118.59</v>
      </c>
      <c r="H48" s="178"/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170">
        <v>0</v>
      </c>
      <c r="O48" s="169">
        <v>0</v>
      </c>
      <c r="P48" s="169">
        <v>0</v>
      </c>
    </row>
    <row r="49" spans="1:16" s="69" customFormat="1" x14ac:dyDescent="0.25">
      <c r="A49" s="66" t="s">
        <v>163</v>
      </c>
      <c r="B49" s="168" t="s">
        <v>85</v>
      </c>
      <c r="C49" s="169"/>
      <c r="D49" s="169"/>
      <c r="E49" s="169"/>
      <c r="F49" s="169"/>
      <c r="G49" s="177">
        <v>0</v>
      </c>
      <c r="H49" s="178"/>
      <c r="I49" s="67">
        <v>0</v>
      </c>
      <c r="J49" s="67">
        <v>0</v>
      </c>
      <c r="K49" s="67">
        <v>0</v>
      </c>
      <c r="L49" s="67">
        <v>0</v>
      </c>
      <c r="M49" s="67">
        <v>0</v>
      </c>
      <c r="N49" s="170">
        <v>0</v>
      </c>
      <c r="O49" s="169">
        <v>0</v>
      </c>
      <c r="P49" s="169">
        <v>0</v>
      </c>
    </row>
    <row r="50" spans="1:16" s="69" customFormat="1" x14ac:dyDescent="0.25">
      <c r="A50" s="66" t="s">
        <v>76</v>
      </c>
      <c r="B50" s="168" t="s">
        <v>10</v>
      </c>
      <c r="C50" s="169"/>
      <c r="D50" s="169"/>
      <c r="E50" s="169"/>
      <c r="F50" s="169"/>
      <c r="G50" s="177">
        <v>0</v>
      </c>
      <c r="H50" s="178"/>
      <c r="I50" s="67">
        <v>0</v>
      </c>
      <c r="J50" s="67">
        <v>0</v>
      </c>
      <c r="K50" s="67">
        <v>0</v>
      </c>
      <c r="L50" s="67">
        <v>0</v>
      </c>
      <c r="M50" s="67">
        <v>0</v>
      </c>
      <c r="N50" s="170">
        <v>0</v>
      </c>
      <c r="O50" s="169">
        <v>0</v>
      </c>
      <c r="P50" s="169">
        <v>0</v>
      </c>
    </row>
    <row r="51" spans="1:16" s="69" customFormat="1" x14ac:dyDescent="0.25">
      <c r="A51" s="66" t="s">
        <v>77</v>
      </c>
      <c r="B51" s="168" t="s">
        <v>20</v>
      </c>
      <c r="C51" s="169"/>
      <c r="D51" s="169"/>
      <c r="E51" s="169"/>
      <c r="F51" s="169"/>
      <c r="G51" s="177">
        <v>0</v>
      </c>
      <c r="H51" s="178"/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170">
        <v>0</v>
      </c>
      <c r="O51" s="169">
        <v>0</v>
      </c>
      <c r="P51" s="169">
        <v>0</v>
      </c>
    </row>
    <row r="52" spans="1:16" s="69" customFormat="1" x14ac:dyDescent="0.25">
      <c r="A52" s="76" t="s">
        <v>125</v>
      </c>
      <c r="B52" s="183" t="s">
        <v>126</v>
      </c>
      <c r="C52" s="184"/>
      <c r="D52" s="185"/>
      <c r="E52" s="87"/>
      <c r="F52" s="87"/>
      <c r="G52" s="211">
        <v>113.75</v>
      </c>
      <c r="H52" s="212"/>
      <c r="I52" s="85">
        <v>1000</v>
      </c>
      <c r="J52" s="85">
        <v>1000</v>
      </c>
      <c r="K52" s="85">
        <v>1000</v>
      </c>
      <c r="L52" s="85"/>
      <c r="M52" s="85"/>
      <c r="N52" s="215">
        <v>1000</v>
      </c>
      <c r="O52" s="216"/>
      <c r="P52" s="217"/>
    </row>
    <row r="53" spans="1:16" s="69" customFormat="1" x14ac:dyDescent="0.25">
      <c r="A53" s="86">
        <v>3</v>
      </c>
      <c r="B53" s="183" t="s">
        <v>10</v>
      </c>
      <c r="C53" s="184"/>
      <c r="D53" s="185"/>
      <c r="E53" s="87"/>
      <c r="F53" s="87"/>
      <c r="G53" s="213">
        <v>113.75</v>
      </c>
      <c r="H53" s="214"/>
      <c r="I53" s="77">
        <v>1000</v>
      </c>
      <c r="J53" s="77">
        <v>1000</v>
      </c>
      <c r="K53" s="77">
        <v>1000</v>
      </c>
      <c r="L53" s="77"/>
      <c r="M53" s="77"/>
      <c r="N53" s="188">
        <v>1000</v>
      </c>
      <c r="O53" s="189"/>
      <c r="P53" s="190"/>
    </row>
    <row r="54" spans="1:16" s="69" customFormat="1" x14ac:dyDescent="0.25">
      <c r="A54" s="86">
        <v>32</v>
      </c>
      <c r="B54" s="183" t="s">
        <v>20</v>
      </c>
      <c r="C54" s="184"/>
      <c r="D54" s="185"/>
      <c r="E54" s="87"/>
      <c r="F54" s="87"/>
      <c r="G54" s="213">
        <v>113.75</v>
      </c>
      <c r="H54" s="214"/>
      <c r="I54" s="77">
        <v>1000</v>
      </c>
      <c r="J54" s="77">
        <v>1000</v>
      </c>
      <c r="K54" s="77">
        <v>1000</v>
      </c>
      <c r="L54" s="77"/>
      <c r="M54" s="77"/>
      <c r="N54" s="188">
        <v>1000</v>
      </c>
      <c r="O54" s="189"/>
      <c r="P54" s="190"/>
    </row>
    <row r="55" spans="1:16" s="73" customFormat="1" ht="25.5" x14ac:dyDescent="0.25">
      <c r="A55" s="79" t="s">
        <v>138</v>
      </c>
      <c r="B55" s="171" t="s">
        <v>89</v>
      </c>
      <c r="C55" s="172"/>
      <c r="D55" s="172"/>
      <c r="E55" s="172"/>
      <c r="F55" s="172"/>
      <c r="G55" s="181">
        <v>2840</v>
      </c>
      <c r="H55" s="182"/>
      <c r="I55" s="75">
        <v>0</v>
      </c>
      <c r="J55" s="75">
        <v>0</v>
      </c>
      <c r="K55" s="75">
        <v>0</v>
      </c>
      <c r="L55" s="75">
        <v>0</v>
      </c>
      <c r="M55" s="75">
        <v>0</v>
      </c>
      <c r="N55" s="173">
        <v>0</v>
      </c>
      <c r="O55" s="172">
        <v>0</v>
      </c>
      <c r="P55" s="172">
        <v>0</v>
      </c>
    </row>
    <row r="56" spans="1:16" s="69" customFormat="1" x14ac:dyDescent="0.25">
      <c r="A56" s="66" t="s">
        <v>123</v>
      </c>
      <c r="B56" s="168" t="s">
        <v>169</v>
      </c>
      <c r="C56" s="169"/>
      <c r="D56" s="169"/>
      <c r="E56" s="169"/>
      <c r="F56" s="169"/>
      <c r="G56" s="177">
        <v>2840</v>
      </c>
      <c r="H56" s="178"/>
      <c r="I56" s="67">
        <v>0</v>
      </c>
      <c r="J56" s="67">
        <v>0</v>
      </c>
      <c r="K56" s="67">
        <v>0</v>
      </c>
      <c r="L56" s="67">
        <v>0</v>
      </c>
      <c r="M56" s="67">
        <v>0</v>
      </c>
      <c r="N56" s="170">
        <v>0</v>
      </c>
      <c r="O56" s="169">
        <v>0</v>
      </c>
      <c r="P56" s="169">
        <v>0</v>
      </c>
    </row>
    <row r="57" spans="1:16" s="69" customFormat="1" x14ac:dyDescent="0.25">
      <c r="A57" s="66" t="s">
        <v>76</v>
      </c>
      <c r="B57" s="168" t="s">
        <v>10</v>
      </c>
      <c r="C57" s="169"/>
      <c r="D57" s="169"/>
      <c r="E57" s="169"/>
      <c r="F57" s="169"/>
      <c r="G57" s="177">
        <v>2840</v>
      </c>
      <c r="H57" s="178"/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170">
        <v>0</v>
      </c>
      <c r="O57" s="169">
        <v>0</v>
      </c>
      <c r="P57" s="169">
        <v>0</v>
      </c>
    </row>
    <row r="58" spans="1:16" s="69" customFormat="1" x14ac:dyDescent="0.25">
      <c r="A58" s="66" t="s">
        <v>77</v>
      </c>
      <c r="B58" s="168" t="s">
        <v>20</v>
      </c>
      <c r="C58" s="169"/>
      <c r="D58" s="169"/>
      <c r="E58" s="169"/>
      <c r="F58" s="169"/>
      <c r="G58" s="177">
        <v>2840</v>
      </c>
      <c r="H58" s="178"/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170">
        <v>0</v>
      </c>
      <c r="O58" s="169">
        <v>0</v>
      </c>
      <c r="P58" s="169">
        <v>0</v>
      </c>
    </row>
    <row r="59" spans="1:16" s="73" customFormat="1" ht="25.5" x14ac:dyDescent="0.25">
      <c r="A59" s="71" t="s">
        <v>139</v>
      </c>
      <c r="B59" s="171" t="s">
        <v>165</v>
      </c>
      <c r="C59" s="172"/>
      <c r="D59" s="172"/>
      <c r="E59" s="172"/>
      <c r="F59" s="172"/>
      <c r="G59" s="181">
        <f>G60+G63</f>
        <v>62184.83</v>
      </c>
      <c r="H59" s="182"/>
      <c r="I59" s="72">
        <f>I60+I63</f>
        <v>60745</v>
      </c>
      <c r="J59" s="72">
        <f>J60+J63</f>
        <v>33000</v>
      </c>
      <c r="K59" s="72">
        <f t="shared" ref="K59:P59" si="3">K60+K63</f>
        <v>34000</v>
      </c>
      <c r="L59" s="72">
        <f t="shared" si="3"/>
        <v>57400</v>
      </c>
      <c r="M59" s="72">
        <f t="shared" si="3"/>
        <v>57400</v>
      </c>
      <c r="N59" s="173">
        <f t="shared" si="3"/>
        <v>35000</v>
      </c>
      <c r="O59" s="172">
        <f t="shared" si="3"/>
        <v>57400</v>
      </c>
      <c r="P59" s="172">
        <f t="shared" si="3"/>
        <v>57400</v>
      </c>
    </row>
    <row r="60" spans="1:16" s="69" customFormat="1" x14ac:dyDescent="0.25">
      <c r="A60" s="66" t="s">
        <v>123</v>
      </c>
      <c r="B60" s="168" t="s">
        <v>169</v>
      </c>
      <c r="C60" s="169"/>
      <c r="D60" s="169"/>
      <c r="E60" s="169"/>
      <c r="F60" s="169"/>
      <c r="G60" s="177">
        <v>29405.18</v>
      </c>
      <c r="H60" s="178"/>
      <c r="I60" s="67">
        <v>29445</v>
      </c>
      <c r="J60" s="67">
        <v>0</v>
      </c>
      <c r="K60" s="67">
        <v>0</v>
      </c>
      <c r="L60" s="67">
        <v>29900</v>
      </c>
      <c r="M60" s="67">
        <v>29900</v>
      </c>
      <c r="N60" s="170">
        <v>0</v>
      </c>
      <c r="O60" s="169">
        <v>29900</v>
      </c>
      <c r="P60" s="169">
        <v>29900</v>
      </c>
    </row>
    <row r="61" spans="1:16" s="69" customFormat="1" x14ac:dyDescent="0.25">
      <c r="A61" s="66" t="s">
        <v>76</v>
      </c>
      <c r="B61" s="168" t="s">
        <v>10</v>
      </c>
      <c r="C61" s="169"/>
      <c r="D61" s="169"/>
      <c r="E61" s="169"/>
      <c r="F61" s="169"/>
      <c r="G61" s="177">
        <v>29405.18</v>
      </c>
      <c r="H61" s="178"/>
      <c r="I61" s="67">
        <v>29445</v>
      </c>
      <c r="J61" s="67">
        <v>0</v>
      </c>
      <c r="K61" s="67">
        <v>0</v>
      </c>
      <c r="L61" s="67">
        <v>29900</v>
      </c>
      <c r="M61" s="67">
        <v>29900</v>
      </c>
      <c r="N61" s="170">
        <v>0</v>
      </c>
      <c r="O61" s="169">
        <v>29900</v>
      </c>
      <c r="P61" s="169">
        <v>29900</v>
      </c>
    </row>
    <row r="62" spans="1:16" s="69" customFormat="1" x14ac:dyDescent="0.25">
      <c r="A62" s="66" t="s">
        <v>90</v>
      </c>
      <c r="B62" s="168" t="s">
        <v>91</v>
      </c>
      <c r="C62" s="169"/>
      <c r="D62" s="169"/>
      <c r="E62" s="169"/>
      <c r="F62" s="169"/>
      <c r="G62" s="177">
        <v>29405.18</v>
      </c>
      <c r="H62" s="178"/>
      <c r="I62" s="67">
        <v>29445</v>
      </c>
      <c r="J62" s="67">
        <v>0</v>
      </c>
      <c r="K62" s="67">
        <v>0</v>
      </c>
      <c r="L62" s="67">
        <v>29900</v>
      </c>
      <c r="M62" s="67">
        <v>29900</v>
      </c>
      <c r="N62" s="170">
        <v>0</v>
      </c>
      <c r="O62" s="169">
        <v>29900</v>
      </c>
      <c r="P62" s="169">
        <v>29900</v>
      </c>
    </row>
    <row r="63" spans="1:16" s="69" customFormat="1" x14ac:dyDescent="0.25">
      <c r="A63" s="66" t="s">
        <v>171</v>
      </c>
      <c r="B63" s="168" t="s">
        <v>87</v>
      </c>
      <c r="C63" s="169"/>
      <c r="D63" s="169"/>
      <c r="E63" s="169"/>
      <c r="F63" s="169"/>
      <c r="G63" s="179">
        <f>G64</f>
        <v>32779.65</v>
      </c>
      <c r="H63" s="180"/>
      <c r="I63" s="67">
        <v>31300</v>
      </c>
      <c r="J63" s="67">
        <v>33000</v>
      </c>
      <c r="K63" s="67">
        <v>34000</v>
      </c>
      <c r="L63" s="67">
        <v>27500</v>
      </c>
      <c r="M63" s="67">
        <v>27500</v>
      </c>
      <c r="N63" s="170">
        <v>35000</v>
      </c>
      <c r="O63" s="169">
        <v>27500</v>
      </c>
      <c r="P63" s="169">
        <v>27500</v>
      </c>
    </row>
    <row r="64" spans="1:16" s="69" customFormat="1" x14ac:dyDescent="0.25">
      <c r="A64" s="66" t="s">
        <v>80</v>
      </c>
      <c r="B64" s="168" t="s">
        <v>12</v>
      </c>
      <c r="C64" s="169"/>
      <c r="D64" s="169"/>
      <c r="E64" s="169"/>
      <c r="F64" s="169"/>
      <c r="G64" s="177">
        <f>G65</f>
        <v>32779.65</v>
      </c>
      <c r="H64" s="178"/>
      <c r="I64" s="67">
        <v>31300</v>
      </c>
      <c r="J64" s="67">
        <v>33000</v>
      </c>
      <c r="K64" s="67">
        <v>34000</v>
      </c>
      <c r="L64" s="67">
        <v>27500</v>
      </c>
      <c r="M64" s="67">
        <v>27500</v>
      </c>
      <c r="N64" s="170">
        <v>35000</v>
      </c>
      <c r="O64" s="169">
        <v>27500</v>
      </c>
      <c r="P64" s="169">
        <v>27500</v>
      </c>
    </row>
    <row r="65" spans="1:16" s="69" customFormat="1" x14ac:dyDescent="0.25">
      <c r="A65" s="66" t="s">
        <v>81</v>
      </c>
      <c r="B65" s="168" t="s">
        <v>28</v>
      </c>
      <c r="C65" s="169"/>
      <c r="D65" s="169"/>
      <c r="E65" s="169"/>
      <c r="F65" s="169"/>
      <c r="G65" s="177">
        <v>32779.65</v>
      </c>
      <c r="H65" s="178"/>
      <c r="I65" s="67">
        <v>31300</v>
      </c>
      <c r="J65" s="67">
        <v>33000</v>
      </c>
      <c r="K65" s="67">
        <v>34000</v>
      </c>
      <c r="L65" s="67">
        <v>27500</v>
      </c>
      <c r="M65" s="67">
        <v>27500</v>
      </c>
      <c r="N65" s="170">
        <v>35000</v>
      </c>
      <c r="O65" s="169">
        <v>27500</v>
      </c>
      <c r="P65" s="169">
        <v>27500</v>
      </c>
    </row>
    <row r="66" spans="1:16" s="69" customFormat="1" ht="25.5" x14ac:dyDescent="0.25">
      <c r="A66" s="71" t="s">
        <v>140</v>
      </c>
      <c r="B66" s="171" t="s">
        <v>92</v>
      </c>
      <c r="C66" s="172"/>
      <c r="D66" s="172"/>
      <c r="E66" s="172"/>
      <c r="F66" s="172"/>
      <c r="G66" s="173">
        <v>750</v>
      </c>
      <c r="H66" s="172"/>
      <c r="I66" s="72">
        <v>750</v>
      </c>
      <c r="J66" s="72">
        <f>J67</f>
        <v>800</v>
      </c>
      <c r="K66" s="72">
        <v>800</v>
      </c>
      <c r="L66" s="72">
        <v>400</v>
      </c>
      <c r="M66" s="72">
        <v>400</v>
      </c>
      <c r="N66" s="173">
        <v>800</v>
      </c>
      <c r="O66" s="172">
        <v>400</v>
      </c>
      <c r="P66" s="172">
        <v>400</v>
      </c>
    </row>
    <row r="67" spans="1:16" s="69" customFormat="1" x14ac:dyDescent="0.25">
      <c r="A67" s="66" t="s">
        <v>123</v>
      </c>
      <c r="B67" s="168" t="s">
        <v>83</v>
      </c>
      <c r="C67" s="169"/>
      <c r="D67" s="169"/>
      <c r="E67" s="169"/>
      <c r="F67" s="169"/>
      <c r="G67" s="170">
        <v>750</v>
      </c>
      <c r="H67" s="169"/>
      <c r="I67" s="67">
        <v>750</v>
      </c>
      <c r="J67" s="67">
        <v>800</v>
      </c>
      <c r="K67" s="67">
        <v>800</v>
      </c>
      <c r="L67" s="67">
        <v>400</v>
      </c>
      <c r="M67" s="67">
        <v>400</v>
      </c>
      <c r="N67" s="170">
        <v>800</v>
      </c>
      <c r="O67" s="169">
        <v>400</v>
      </c>
      <c r="P67" s="169">
        <v>400</v>
      </c>
    </row>
    <row r="68" spans="1:16" s="69" customFormat="1" x14ac:dyDescent="0.25">
      <c r="A68" s="66" t="s">
        <v>76</v>
      </c>
      <c r="B68" s="168" t="s">
        <v>10</v>
      </c>
      <c r="C68" s="169"/>
      <c r="D68" s="169"/>
      <c r="E68" s="169"/>
      <c r="F68" s="169"/>
      <c r="G68" s="170">
        <v>750</v>
      </c>
      <c r="H68" s="169"/>
      <c r="I68" s="67">
        <v>750</v>
      </c>
      <c r="J68" s="67">
        <v>800</v>
      </c>
      <c r="K68" s="67">
        <v>800</v>
      </c>
      <c r="L68" s="67">
        <v>400</v>
      </c>
      <c r="M68" s="67">
        <v>400</v>
      </c>
      <c r="N68" s="170">
        <v>800</v>
      </c>
      <c r="O68" s="169">
        <v>400</v>
      </c>
      <c r="P68" s="169">
        <v>400</v>
      </c>
    </row>
    <row r="69" spans="1:16" s="69" customFormat="1" x14ac:dyDescent="0.25">
      <c r="A69" s="66" t="s">
        <v>77</v>
      </c>
      <c r="B69" s="168" t="s">
        <v>20</v>
      </c>
      <c r="C69" s="169"/>
      <c r="D69" s="169"/>
      <c r="E69" s="169"/>
      <c r="F69" s="169"/>
      <c r="G69" s="170">
        <v>750</v>
      </c>
      <c r="H69" s="169"/>
      <c r="I69" s="67">
        <v>750</v>
      </c>
      <c r="J69" s="67">
        <v>800</v>
      </c>
      <c r="K69" s="67">
        <v>800</v>
      </c>
      <c r="L69" s="67">
        <v>400</v>
      </c>
      <c r="M69" s="67">
        <v>400</v>
      </c>
      <c r="N69" s="170">
        <v>800</v>
      </c>
      <c r="O69" s="169">
        <v>400</v>
      </c>
      <c r="P69" s="169">
        <v>400</v>
      </c>
    </row>
    <row r="70" spans="1:16" s="73" customFormat="1" ht="25.5" x14ac:dyDescent="0.25">
      <c r="A70" s="141" t="s">
        <v>166</v>
      </c>
      <c r="B70" s="218" t="s">
        <v>159</v>
      </c>
      <c r="C70" s="219"/>
      <c r="D70" s="220"/>
      <c r="E70" s="140"/>
      <c r="F70" s="140"/>
      <c r="G70" s="191">
        <v>0</v>
      </c>
      <c r="H70" s="193"/>
      <c r="I70" s="139">
        <f>I71+I74</f>
        <v>29691</v>
      </c>
      <c r="J70" s="139">
        <v>0</v>
      </c>
      <c r="K70" s="139">
        <v>0</v>
      </c>
      <c r="L70" s="139"/>
      <c r="M70" s="139"/>
      <c r="N70" s="191">
        <v>0</v>
      </c>
      <c r="O70" s="192"/>
      <c r="P70" s="193"/>
    </row>
    <row r="71" spans="1:16" s="69" customFormat="1" x14ac:dyDescent="0.25">
      <c r="A71" s="144" t="s">
        <v>123</v>
      </c>
      <c r="B71" s="183" t="s">
        <v>83</v>
      </c>
      <c r="C71" s="184"/>
      <c r="D71" s="185"/>
      <c r="E71" s="143"/>
      <c r="F71" s="143"/>
      <c r="G71" s="188">
        <v>0</v>
      </c>
      <c r="H71" s="190"/>
      <c r="I71" s="142">
        <v>27100</v>
      </c>
      <c r="J71" s="142">
        <v>0</v>
      </c>
      <c r="K71" s="142">
        <v>0</v>
      </c>
      <c r="L71" s="142"/>
      <c r="M71" s="142"/>
      <c r="N71" s="188">
        <v>0</v>
      </c>
      <c r="O71" s="189"/>
      <c r="P71" s="190"/>
    </row>
    <row r="72" spans="1:16" s="69" customFormat="1" x14ac:dyDescent="0.25">
      <c r="A72" s="86">
        <v>3</v>
      </c>
      <c r="B72" s="183" t="s">
        <v>10</v>
      </c>
      <c r="C72" s="184"/>
      <c r="D72" s="185"/>
      <c r="E72" s="143"/>
      <c r="F72" s="143"/>
      <c r="G72" s="188">
        <v>0</v>
      </c>
      <c r="H72" s="190"/>
      <c r="I72" s="142">
        <v>27100</v>
      </c>
      <c r="J72" s="142">
        <v>0</v>
      </c>
      <c r="K72" s="142">
        <v>0</v>
      </c>
      <c r="L72" s="142"/>
      <c r="M72" s="142"/>
      <c r="N72" s="188">
        <v>0</v>
      </c>
      <c r="O72" s="189"/>
      <c r="P72" s="190"/>
    </row>
    <row r="73" spans="1:16" s="69" customFormat="1" x14ac:dyDescent="0.25">
      <c r="A73" s="86">
        <v>32</v>
      </c>
      <c r="B73" s="183" t="s">
        <v>20</v>
      </c>
      <c r="C73" s="184"/>
      <c r="D73" s="185"/>
      <c r="E73" s="143"/>
      <c r="F73" s="143"/>
      <c r="G73" s="188">
        <v>0</v>
      </c>
      <c r="H73" s="190"/>
      <c r="I73" s="142">
        <v>27100</v>
      </c>
      <c r="J73" s="142">
        <v>0</v>
      </c>
      <c r="K73" s="142">
        <v>0</v>
      </c>
      <c r="L73" s="142"/>
      <c r="M73" s="142"/>
      <c r="N73" s="188">
        <v>0</v>
      </c>
      <c r="O73" s="189"/>
      <c r="P73" s="190"/>
    </row>
    <row r="74" spans="1:16" s="69" customFormat="1" ht="25.5" customHeight="1" x14ac:dyDescent="0.25">
      <c r="A74" s="86" t="s">
        <v>171</v>
      </c>
      <c r="B74" s="183" t="s">
        <v>87</v>
      </c>
      <c r="C74" s="184"/>
      <c r="D74" s="185"/>
      <c r="E74" s="143"/>
      <c r="F74" s="143"/>
      <c r="G74" s="188">
        <v>0</v>
      </c>
      <c r="H74" s="190"/>
      <c r="I74" s="142">
        <v>2591</v>
      </c>
      <c r="J74" s="142">
        <v>0</v>
      </c>
      <c r="K74" s="142">
        <v>0</v>
      </c>
      <c r="L74" s="142"/>
      <c r="M74" s="142"/>
      <c r="N74" s="188">
        <v>0</v>
      </c>
      <c r="O74" s="189"/>
      <c r="P74" s="190"/>
    </row>
    <row r="75" spans="1:16" s="69" customFormat="1" x14ac:dyDescent="0.25">
      <c r="A75" s="86">
        <v>3</v>
      </c>
      <c r="B75" s="183" t="s">
        <v>10</v>
      </c>
      <c r="C75" s="184"/>
      <c r="D75" s="185"/>
      <c r="E75" s="143"/>
      <c r="F75" s="143"/>
      <c r="G75" s="188">
        <v>0</v>
      </c>
      <c r="H75" s="190"/>
      <c r="I75" s="142">
        <v>2591</v>
      </c>
      <c r="J75" s="142">
        <v>0</v>
      </c>
      <c r="K75" s="142">
        <v>0</v>
      </c>
      <c r="L75" s="142"/>
      <c r="M75" s="142"/>
      <c r="N75" s="188">
        <v>0</v>
      </c>
      <c r="O75" s="189"/>
      <c r="P75" s="190"/>
    </row>
    <row r="76" spans="1:16" s="69" customFormat="1" x14ac:dyDescent="0.25">
      <c r="A76" s="86">
        <v>32</v>
      </c>
      <c r="B76" s="183" t="s">
        <v>20</v>
      </c>
      <c r="C76" s="184"/>
      <c r="D76" s="185"/>
      <c r="E76" s="143"/>
      <c r="F76" s="143"/>
      <c r="G76" s="188">
        <v>0</v>
      </c>
      <c r="H76" s="190"/>
      <c r="I76" s="142">
        <v>2591</v>
      </c>
      <c r="J76" s="142">
        <v>0</v>
      </c>
      <c r="K76" s="142">
        <v>0</v>
      </c>
      <c r="L76" s="142"/>
      <c r="M76" s="142"/>
      <c r="N76" s="188">
        <v>0</v>
      </c>
      <c r="O76" s="189"/>
      <c r="P76" s="190"/>
    </row>
    <row r="77" spans="1:16" s="73" customFormat="1" ht="25.5" x14ac:dyDescent="0.25">
      <c r="A77" s="79" t="s">
        <v>141</v>
      </c>
      <c r="B77" s="171" t="s">
        <v>93</v>
      </c>
      <c r="C77" s="172"/>
      <c r="D77" s="172"/>
      <c r="E77" s="172"/>
      <c r="F77" s="172"/>
      <c r="G77" s="173">
        <f>G78</f>
        <v>16345.75</v>
      </c>
      <c r="H77" s="172"/>
      <c r="I77" s="75">
        <v>250</v>
      </c>
      <c r="J77" s="75">
        <v>0</v>
      </c>
      <c r="K77" s="75">
        <v>0</v>
      </c>
      <c r="L77" s="75">
        <v>0</v>
      </c>
      <c r="M77" s="75">
        <v>0</v>
      </c>
      <c r="N77" s="173">
        <v>0</v>
      </c>
      <c r="O77" s="172">
        <v>0</v>
      </c>
      <c r="P77" s="172">
        <v>0</v>
      </c>
    </row>
    <row r="78" spans="1:16" s="69" customFormat="1" x14ac:dyDescent="0.25">
      <c r="A78" s="66" t="s">
        <v>123</v>
      </c>
      <c r="B78" s="168" t="s">
        <v>169</v>
      </c>
      <c r="C78" s="169"/>
      <c r="D78" s="169"/>
      <c r="E78" s="169"/>
      <c r="F78" s="169"/>
      <c r="G78" s="170">
        <f>G79</f>
        <v>16345.75</v>
      </c>
      <c r="H78" s="169"/>
      <c r="I78" s="67">
        <v>250</v>
      </c>
      <c r="J78" s="67">
        <v>0</v>
      </c>
      <c r="K78" s="67">
        <v>0</v>
      </c>
      <c r="L78" s="67">
        <v>0</v>
      </c>
      <c r="M78" s="67">
        <v>0</v>
      </c>
      <c r="N78" s="170">
        <v>0</v>
      </c>
      <c r="O78" s="169">
        <v>0</v>
      </c>
      <c r="P78" s="169">
        <v>0</v>
      </c>
    </row>
    <row r="79" spans="1:16" s="69" customFormat="1" x14ac:dyDescent="0.25">
      <c r="A79" s="66" t="s">
        <v>76</v>
      </c>
      <c r="B79" s="168" t="s">
        <v>10</v>
      </c>
      <c r="C79" s="169"/>
      <c r="D79" s="169"/>
      <c r="E79" s="169"/>
      <c r="F79" s="169"/>
      <c r="G79" s="170">
        <f>G80</f>
        <v>16345.75</v>
      </c>
      <c r="H79" s="169"/>
      <c r="I79" s="67">
        <v>250</v>
      </c>
      <c r="J79" s="67">
        <v>0</v>
      </c>
      <c r="K79" s="67">
        <v>0</v>
      </c>
      <c r="L79" s="67">
        <v>0</v>
      </c>
      <c r="M79" s="67">
        <v>0</v>
      </c>
      <c r="N79" s="170">
        <v>0</v>
      </c>
      <c r="O79" s="169">
        <v>0</v>
      </c>
      <c r="P79" s="169">
        <v>0</v>
      </c>
    </row>
    <row r="80" spans="1:16" s="69" customFormat="1" x14ac:dyDescent="0.25">
      <c r="A80" s="66" t="s">
        <v>77</v>
      </c>
      <c r="B80" s="168" t="s">
        <v>20</v>
      </c>
      <c r="C80" s="169"/>
      <c r="D80" s="169"/>
      <c r="E80" s="169"/>
      <c r="F80" s="169"/>
      <c r="G80" s="170">
        <v>16345.75</v>
      </c>
      <c r="H80" s="169"/>
      <c r="I80" s="67">
        <v>250</v>
      </c>
      <c r="J80" s="67">
        <v>0</v>
      </c>
      <c r="K80" s="67">
        <v>0</v>
      </c>
      <c r="L80" s="67">
        <v>0</v>
      </c>
      <c r="M80" s="67">
        <v>0</v>
      </c>
      <c r="N80" s="170">
        <v>0</v>
      </c>
      <c r="O80" s="169">
        <v>0</v>
      </c>
      <c r="P80" s="169">
        <v>0</v>
      </c>
    </row>
    <row r="81" spans="1:22" s="73" customFormat="1" ht="25.5" x14ac:dyDescent="0.25">
      <c r="A81" s="79" t="s">
        <v>167</v>
      </c>
      <c r="B81" s="171" t="s">
        <v>94</v>
      </c>
      <c r="C81" s="172"/>
      <c r="D81" s="172"/>
      <c r="E81" s="172"/>
      <c r="F81" s="172"/>
      <c r="G81" s="173">
        <v>0</v>
      </c>
      <c r="H81" s="172"/>
      <c r="I81" s="75">
        <v>0</v>
      </c>
      <c r="J81" s="75">
        <v>0</v>
      </c>
      <c r="K81" s="75">
        <v>0</v>
      </c>
      <c r="L81" s="75">
        <v>0</v>
      </c>
      <c r="M81" s="75">
        <v>0</v>
      </c>
      <c r="N81" s="173">
        <v>0</v>
      </c>
      <c r="O81" s="172">
        <v>0</v>
      </c>
      <c r="P81" s="172">
        <v>0</v>
      </c>
    </row>
    <row r="82" spans="1:22" s="69" customFormat="1" x14ac:dyDescent="0.25">
      <c r="A82" s="66" t="s">
        <v>123</v>
      </c>
      <c r="B82" s="168" t="s">
        <v>169</v>
      </c>
      <c r="C82" s="169"/>
      <c r="D82" s="169"/>
      <c r="E82" s="169"/>
      <c r="F82" s="169"/>
      <c r="G82" s="170">
        <v>0</v>
      </c>
      <c r="H82" s="169"/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170">
        <v>0</v>
      </c>
      <c r="O82" s="169">
        <v>0</v>
      </c>
      <c r="P82" s="169">
        <v>0</v>
      </c>
    </row>
    <row r="83" spans="1:22" s="69" customFormat="1" x14ac:dyDescent="0.25">
      <c r="A83" s="66" t="s">
        <v>76</v>
      </c>
      <c r="B83" s="168" t="s">
        <v>10</v>
      </c>
      <c r="C83" s="169"/>
      <c r="D83" s="169"/>
      <c r="E83" s="169"/>
      <c r="F83" s="169"/>
      <c r="G83" s="170">
        <v>0</v>
      </c>
      <c r="H83" s="169"/>
      <c r="I83" s="67">
        <v>0</v>
      </c>
      <c r="J83" s="67">
        <v>0</v>
      </c>
      <c r="K83" s="67">
        <v>0</v>
      </c>
      <c r="L83" s="67">
        <v>0</v>
      </c>
      <c r="M83" s="67">
        <v>0</v>
      </c>
      <c r="N83" s="170">
        <v>0</v>
      </c>
      <c r="O83" s="169">
        <v>0</v>
      </c>
      <c r="P83" s="169">
        <v>0</v>
      </c>
    </row>
    <row r="84" spans="1:22" s="69" customFormat="1" x14ac:dyDescent="0.25">
      <c r="A84" s="66" t="s">
        <v>77</v>
      </c>
      <c r="B84" s="168" t="s">
        <v>20</v>
      </c>
      <c r="C84" s="169"/>
      <c r="D84" s="169"/>
      <c r="E84" s="169"/>
      <c r="F84" s="169"/>
      <c r="G84" s="170">
        <v>0</v>
      </c>
      <c r="H84" s="169"/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170">
        <v>0</v>
      </c>
      <c r="O84" s="169">
        <v>0</v>
      </c>
      <c r="P84" s="169">
        <v>0</v>
      </c>
    </row>
    <row r="85" spans="1:22" s="73" customFormat="1" ht="25.5" x14ac:dyDescent="0.25">
      <c r="A85" s="71" t="s">
        <v>143</v>
      </c>
      <c r="B85" s="171" t="s">
        <v>95</v>
      </c>
      <c r="C85" s="172"/>
      <c r="D85" s="172"/>
      <c r="E85" s="172"/>
      <c r="F85" s="172"/>
      <c r="G85" s="173">
        <v>1393.68</v>
      </c>
      <c r="H85" s="172"/>
      <c r="I85" s="72">
        <v>1500</v>
      </c>
      <c r="J85" s="72">
        <v>1500</v>
      </c>
      <c r="K85" s="72">
        <v>1500</v>
      </c>
      <c r="L85" s="72">
        <v>1500</v>
      </c>
      <c r="M85" s="72">
        <v>1500</v>
      </c>
      <c r="N85" s="173">
        <v>1500</v>
      </c>
      <c r="O85" s="172">
        <v>1500</v>
      </c>
      <c r="P85" s="172">
        <v>1500</v>
      </c>
    </row>
    <row r="86" spans="1:22" s="69" customFormat="1" x14ac:dyDescent="0.25">
      <c r="A86" s="66" t="s">
        <v>123</v>
      </c>
      <c r="B86" s="168" t="s">
        <v>169</v>
      </c>
      <c r="C86" s="169"/>
      <c r="D86" s="169"/>
      <c r="E86" s="169"/>
      <c r="F86" s="169"/>
      <c r="G86" s="170">
        <v>1393.68</v>
      </c>
      <c r="H86" s="169"/>
      <c r="I86" s="67">
        <v>1500</v>
      </c>
      <c r="J86" s="67">
        <v>1500</v>
      </c>
      <c r="K86" s="67">
        <v>1500</v>
      </c>
      <c r="L86" s="67">
        <v>1500</v>
      </c>
      <c r="M86" s="67">
        <v>1500</v>
      </c>
      <c r="N86" s="170">
        <v>1500</v>
      </c>
      <c r="O86" s="169">
        <v>1500</v>
      </c>
      <c r="P86" s="169">
        <v>1500</v>
      </c>
    </row>
    <row r="87" spans="1:22" s="69" customFormat="1" x14ac:dyDescent="0.25">
      <c r="A87" s="66" t="s">
        <v>76</v>
      </c>
      <c r="B87" s="168" t="s">
        <v>10</v>
      </c>
      <c r="C87" s="169"/>
      <c r="D87" s="169"/>
      <c r="E87" s="169"/>
      <c r="F87" s="169"/>
      <c r="G87" s="170">
        <v>1393.68</v>
      </c>
      <c r="H87" s="169"/>
      <c r="I87" s="67">
        <v>1500</v>
      </c>
      <c r="J87" s="67">
        <v>1500</v>
      </c>
      <c r="K87" s="67">
        <v>1500</v>
      </c>
      <c r="L87" s="67">
        <v>1500</v>
      </c>
      <c r="M87" s="67">
        <v>1500</v>
      </c>
      <c r="N87" s="170">
        <v>1500</v>
      </c>
      <c r="O87" s="169">
        <v>1500</v>
      </c>
      <c r="P87" s="169">
        <v>1500</v>
      </c>
    </row>
    <row r="88" spans="1:22" s="69" customFormat="1" x14ac:dyDescent="0.25">
      <c r="A88" s="66" t="s">
        <v>77</v>
      </c>
      <c r="B88" s="168" t="s">
        <v>20</v>
      </c>
      <c r="C88" s="169"/>
      <c r="D88" s="169"/>
      <c r="E88" s="169"/>
      <c r="F88" s="169"/>
      <c r="G88" s="170">
        <v>1393.68</v>
      </c>
      <c r="H88" s="169"/>
      <c r="I88" s="67">
        <v>1500</v>
      </c>
      <c r="J88" s="67">
        <v>1500</v>
      </c>
      <c r="K88" s="67">
        <v>1500</v>
      </c>
      <c r="L88" s="67">
        <v>1500</v>
      </c>
      <c r="M88" s="67">
        <v>1500</v>
      </c>
      <c r="N88" s="170">
        <v>1500</v>
      </c>
      <c r="O88" s="169">
        <v>1500</v>
      </c>
      <c r="P88" s="169">
        <v>1500</v>
      </c>
    </row>
    <row r="89" spans="1:22" s="73" customFormat="1" ht="25.5" x14ac:dyDescent="0.25">
      <c r="A89" s="71" t="s">
        <v>144</v>
      </c>
      <c r="B89" s="171" t="s">
        <v>96</v>
      </c>
      <c r="C89" s="172"/>
      <c r="D89" s="172"/>
      <c r="E89" s="172"/>
      <c r="F89" s="172"/>
      <c r="G89" s="173">
        <f>G90</f>
        <v>6289.63</v>
      </c>
      <c r="H89" s="172"/>
      <c r="I89" s="72">
        <f>I90</f>
        <v>5500</v>
      </c>
      <c r="J89" s="72">
        <f>J90</f>
        <v>5500</v>
      </c>
      <c r="K89" s="72">
        <f>K90</f>
        <v>5600</v>
      </c>
      <c r="L89" s="72">
        <v>5000</v>
      </c>
      <c r="M89" s="72">
        <v>5000</v>
      </c>
      <c r="N89" s="173">
        <f>N90</f>
        <v>5700</v>
      </c>
      <c r="O89" s="172">
        <v>5000</v>
      </c>
      <c r="P89" s="172">
        <v>5000</v>
      </c>
      <c r="V89" s="74" t="s">
        <v>70</v>
      </c>
    </row>
    <row r="90" spans="1:22" s="69" customFormat="1" x14ac:dyDescent="0.25">
      <c r="A90" s="66" t="s">
        <v>173</v>
      </c>
      <c r="B90" s="168" t="s">
        <v>174</v>
      </c>
      <c r="C90" s="169"/>
      <c r="D90" s="169"/>
      <c r="E90" s="169"/>
      <c r="F90" s="169"/>
      <c r="G90" s="170">
        <f>G91+G94</f>
        <v>6289.63</v>
      </c>
      <c r="H90" s="169"/>
      <c r="I90" s="67">
        <f>I91+I94</f>
        <v>5500</v>
      </c>
      <c r="J90" s="67">
        <f>J91+J94</f>
        <v>5500</v>
      </c>
      <c r="K90" s="67">
        <f>K91+K94</f>
        <v>5600</v>
      </c>
      <c r="L90" s="67">
        <v>5000</v>
      </c>
      <c r="M90" s="67">
        <v>5000</v>
      </c>
      <c r="N90" s="170">
        <v>5700</v>
      </c>
      <c r="O90" s="169">
        <v>5000</v>
      </c>
      <c r="P90" s="169">
        <v>5000</v>
      </c>
    </row>
    <row r="91" spans="1:22" s="69" customFormat="1" x14ac:dyDescent="0.25">
      <c r="A91" s="66" t="s">
        <v>76</v>
      </c>
      <c r="B91" s="168" t="s">
        <v>10</v>
      </c>
      <c r="C91" s="169"/>
      <c r="D91" s="169"/>
      <c r="E91" s="169"/>
      <c r="F91" s="169"/>
      <c r="G91" s="170">
        <f>G92+G93</f>
        <v>2408.35</v>
      </c>
      <c r="H91" s="169"/>
      <c r="I91" s="67">
        <f>I92+I93</f>
        <v>2044</v>
      </c>
      <c r="J91" s="67">
        <f>J92+J93</f>
        <v>2120</v>
      </c>
      <c r="K91" s="67">
        <f>K92+K93</f>
        <v>2120</v>
      </c>
      <c r="L91" s="67">
        <v>2000</v>
      </c>
      <c r="M91" s="67">
        <v>2000</v>
      </c>
      <c r="N91" s="170">
        <v>2120</v>
      </c>
      <c r="O91" s="169">
        <v>2000</v>
      </c>
      <c r="P91" s="169">
        <v>2000</v>
      </c>
    </row>
    <row r="92" spans="1:22" s="69" customFormat="1" x14ac:dyDescent="0.25">
      <c r="A92" s="86">
        <v>32</v>
      </c>
      <c r="B92" s="168" t="s">
        <v>20</v>
      </c>
      <c r="C92" s="169"/>
      <c r="D92" s="169"/>
      <c r="E92" s="169"/>
      <c r="F92" s="169"/>
      <c r="G92" s="170">
        <v>788.35</v>
      </c>
      <c r="H92" s="169"/>
      <c r="I92" s="67">
        <v>424</v>
      </c>
      <c r="J92" s="67">
        <v>500</v>
      </c>
      <c r="K92" s="67">
        <v>500</v>
      </c>
      <c r="L92" s="67">
        <v>0</v>
      </c>
      <c r="M92" s="67">
        <v>0</v>
      </c>
      <c r="N92" s="170">
        <v>500</v>
      </c>
      <c r="O92" s="169">
        <v>0</v>
      </c>
      <c r="P92" s="169">
        <v>0</v>
      </c>
    </row>
    <row r="93" spans="1:22" s="69" customFormat="1" x14ac:dyDescent="0.25">
      <c r="A93" s="86">
        <v>38</v>
      </c>
      <c r="B93" s="168" t="s">
        <v>124</v>
      </c>
      <c r="C93" s="169"/>
      <c r="D93" s="169"/>
      <c r="E93" s="169"/>
      <c r="F93" s="169"/>
      <c r="G93" s="170">
        <v>1620</v>
      </c>
      <c r="H93" s="169"/>
      <c r="I93" s="67">
        <v>1620</v>
      </c>
      <c r="J93" s="67">
        <v>1620</v>
      </c>
      <c r="K93" s="67">
        <v>1620</v>
      </c>
      <c r="L93" s="67">
        <v>2000</v>
      </c>
      <c r="M93" s="67">
        <v>2000</v>
      </c>
      <c r="N93" s="170">
        <v>1620</v>
      </c>
      <c r="O93" s="169">
        <v>2000</v>
      </c>
      <c r="P93" s="169">
        <v>2000</v>
      </c>
    </row>
    <row r="94" spans="1:22" s="69" customFormat="1" x14ac:dyDescent="0.25">
      <c r="A94" s="66" t="s">
        <v>80</v>
      </c>
      <c r="B94" s="168" t="s">
        <v>12</v>
      </c>
      <c r="C94" s="169"/>
      <c r="D94" s="169"/>
      <c r="E94" s="169"/>
      <c r="F94" s="169"/>
      <c r="G94" s="170">
        <f>G95</f>
        <v>3881.28</v>
      </c>
      <c r="H94" s="169"/>
      <c r="I94" s="67">
        <v>3456</v>
      </c>
      <c r="J94" s="67">
        <v>3380</v>
      </c>
      <c r="K94" s="67">
        <v>3480</v>
      </c>
      <c r="L94" s="67">
        <v>3000</v>
      </c>
      <c r="M94" s="67">
        <v>3000</v>
      </c>
      <c r="N94" s="170">
        <v>3580</v>
      </c>
      <c r="O94" s="169">
        <v>3000</v>
      </c>
      <c r="P94" s="169">
        <v>3000</v>
      </c>
    </row>
    <row r="95" spans="1:22" s="69" customFormat="1" x14ac:dyDescent="0.25">
      <c r="A95" s="66" t="s">
        <v>81</v>
      </c>
      <c r="B95" s="168" t="s">
        <v>28</v>
      </c>
      <c r="C95" s="169"/>
      <c r="D95" s="169"/>
      <c r="E95" s="169"/>
      <c r="F95" s="169"/>
      <c r="G95" s="170">
        <v>3881.28</v>
      </c>
      <c r="H95" s="169"/>
      <c r="I95" s="67">
        <v>3456</v>
      </c>
      <c r="J95" s="67">
        <v>3380</v>
      </c>
      <c r="K95" s="67">
        <v>3480</v>
      </c>
      <c r="L95" s="67">
        <v>3000</v>
      </c>
      <c r="M95" s="67">
        <v>3000</v>
      </c>
      <c r="N95" s="170">
        <v>3580</v>
      </c>
      <c r="O95" s="169">
        <v>3000</v>
      </c>
      <c r="P95" s="169">
        <v>3000</v>
      </c>
    </row>
    <row r="96" spans="1:22" s="69" customFormat="1" x14ac:dyDescent="0.25">
      <c r="A96" s="66" t="s">
        <v>97</v>
      </c>
      <c r="B96" s="168" t="s">
        <v>98</v>
      </c>
      <c r="C96" s="169"/>
      <c r="D96" s="169"/>
      <c r="E96" s="169"/>
      <c r="F96" s="169"/>
      <c r="G96" s="170">
        <v>0</v>
      </c>
      <c r="H96" s="169"/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170">
        <v>0</v>
      </c>
      <c r="O96" s="169">
        <v>0</v>
      </c>
      <c r="P96" s="169">
        <v>0</v>
      </c>
    </row>
    <row r="97" spans="1:16" s="69" customFormat="1" x14ac:dyDescent="0.25">
      <c r="A97" s="66" t="s">
        <v>76</v>
      </c>
      <c r="B97" s="168" t="s">
        <v>10</v>
      </c>
      <c r="C97" s="169"/>
      <c r="D97" s="169"/>
      <c r="E97" s="169"/>
      <c r="F97" s="169"/>
      <c r="G97" s="170">
        <v>0</v>
      </c>
      <c r="H97" s="169"/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170">
        <v>0</v>
      </c>
      <c r="O97" s="169">
        <v>0</v>
      </c>
      <c r="P97" s="169">
        <v>0</v>
      </c>
    </row>
    <row r="98" spans="1:16" s="69" customFormat="1" x14ac:dyDescent="0.25">
      <c r="A98" s="66" t="s">
        <v>77</v>
      </c>
      <c r="B98" s="168" t="s">
        <v>20</v>
      </c>
      <c r="C98" s="169"/>
      <c r="D98" s="169"/>
      <c r="E98" s="169"/>
      <c r="F98" s="169"/>
      <c r="G98" s="170">
        <v>0</v>
      </c>
      <c r="H98" s="169"/>
      <c r="I98" s="67">
        <v>0</v>
      </c>
      <c r="J98" s="67">
        <v>0</v>
      </c>
      <c r="K98" s="67">
        <v>0</v>
      </c>
      <c r="L98" s="67">
        <v>0</v>
      </c>
      <c r="M98" s="67">
        <v>0</v>
      </c>
      <c r="N98" s="170">
        <v>0</v>
      </c>
      <c r="O98" s="169">
        <v>0</v>
      </c>
      <c r="P98" s="169">
        <v>0</v>
      </c>
    </row>
    <row r="99" spans="1:16" s="69" customFormat="1" x14ac:dyDescent="0.25">
      <c r="A99" s="66" t="s">
        <v>80</v>
      </c>
      <c r="B99" s="168" t="s">
        <v>12</v>
      </c>
      <c r="C99" s="169"/>
      <c r="D99" s="169"/>
      <c r="E99" s="169"/>
      <c r="F99" s="169"/>
      <c r="G99" s="170">
        <v>0</v>
      </c>
      <c r="H99" s="169"/>
      <c r="I99" s="67">
        <v>0</v>
      </c>
      <c r="J99" s="67">
        <v>0</v>
      </c>
      <c r="K99" s="67">
        <v>0</v>
      </c>
      <c r="L99" s="67">
        <v>0</v>
      </c>
      <c r="M99" s="67">
        <v>0</v>
      </c>
      <c r="N99" s="170">
        <v>0</v>
      </c>
      <c r="O99" s="169">
        <v>0</v>
      </c>
      <c r="P99" s="169">
        <v>0</v>
      </c>
    </row>
    <row r="100" spans="1:16" s="69" customFormat="1" x14ac:dyDescent="0.25">
      <c r="A100" s="66" t="s">
        <v>81</v>
      </c>
      <c r="B100" s="168" t="s">
        <v>28</v>
      </c>
      <c r="C100" s="169"/>
      <c r="D100" s="169"/>
      <c r="E100" s="169"/>
      <c r="F100" s="169"/>
      <c r="G100" s="170">
        <v>0</v>
      </c>
      <c r="H100" s="169"/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170">
        <v>0</v>
      </c>
      <c r="O100" s="169">
        <v>0</v>
      </c>
      <c r="P100" s="169">
        <v>0</v>
      </c>
    </row>
    <row r="101" spans="1:16" s="73" customFormat="1" ht="25.5" x14ac:dyDescent="0.25">
      <c r="A101" s="79" t="s">
        <v>145</v>
      </c>
      <c r="B101" s="171" t="s">
        <v>99</v>
      </c>
      <c r="C101" s="172"/>
      <c r="D101" s="172"/>
      <c r="E101" s="172"/>
      <c r="F101" s="172"/>
      <c r="G101" s="173">
        <v>441.44</v>
      </c>
      <c r="H101" s="172"/>
      <c r="I101" s="75">
        <v>0</v>
      </c>
      <c r="J101" s="75">
        <v>0</v>
      </c>
      <c r="K101" s="75">
        <v>0</v>
      </c>
      <c r="L101" s="75">
        <v>0</v>
      </c>
      <c r="M101" s="75">
        <v>0</v>
      </c>
      <c r="N101" s="173">
        <v>0</v>
      </c>
      <c r="O101" s="172">
        <v>0</v>
      </c>
      <c r="P101" s="172">
        <v>0</v>
      </c>
    </row>
    <row r="102" spans="1:16" s="69" customFormat="1" x14ac:dyDescent="0.25">
      <c r="A102" s="66" t="s">
        <v>123</v>
      </c>
      <c r="B102" s="168" t="s">
        <v>169</v>
      </c>
      <c r="C102" s="169"/>
      <c r="D102" s="169"/>
      <c r="E102" s="169"/>
      <c r="F102" s="169"/>
      <c r="G102" s="170">
        <v>441.44</v>
      </c>
      <c r="H102" s="169"/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170">
        <v>0</v>
      </c>
      <c r="O102" s="169">
        <v>0</v>
      </c>
      <c r="P102" s="169">
        <v>0</v>
      </c>
    </row>
    <row r="103" spans="1:16" s="69" customFormat="1" x14ac:dyDescent="0.25">
      <c r="A103" s="66" t="s">
        <v>76</v>
      </c>
      <c r="B103" s="168" t="s">
        <v>10</v>
      </c>
      <c r="C103" s="169"/>
      <c r="D103" s="169"/>
      <c r="E103" s="169"/>
      <c r="F103" s="169"/>
      <c r="G103" s="170">
        <v>441.44</v>
      </c>
      <c r="H103" s="169"/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170">
        <v>0</v>
      </c>
      <c r="O103" s="169">
        <v>0</v>
      </c>
      <c r="P103" s="169">
        <v>0</v>
      </c>
    </row>
    <row r="104" spans="1:16" s="69" customFormat="1" x14ac:dyDescent="0.25">
      <c r="A104" s="66" t="s">
        <v>84</v>
      </c>
      <c r="B104" s="168" t="s">
        <v>11</v>
      </c>
      <c r="C104" s="169"/>
      <c r="D104" s="169"/>
      <c r="E104" s="169"/>
      <c r="F104" s="169"/>
      <c r="G104" s="170">
        <v>441.44</v>
      </c>
      <c r="H104" s="169"/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170">
        <v>0</v>
      </c>
      <c r="O104" s="169">
        <v>0</v>
      </c>
      <c r="P104" s="169">
        <v>0</v>
      </c>
    </row>
    <row r="105" spans="1:16" s="69" customFormat="1" x14ac:dyDescent="0.25">
      <c r="A105" s="66" t="s">
        <v>77</v>
      </c>
      <c r="B105" s="168" t="s">
        <v>20</v>
      </c>
      <c r="C105" s="169"/>
      <c r="D105" s="169"/>
      <c r="E105" s="169"/>
      <c r="F105" s="169"/>
      <c r="G105" s="170">
        <v>0</v>
      </c>
      <c r="H105" s="169"/>
      <c r="I105" s="67">
        <v>0</v>
      </c>
      <c r="J105" s="67">
        <v>0</v>
      </c>
      <c r="K105" s="67">
        <v>0</v>
      </c>
      <c r="L105" s="67">
        <v>0</v>
      </c>
      <c r="M105" s="67">
        <v>0</v>
      </c>
      <c r="N105" s="170">
        <v>0</v>
      </c>
      <c r="O105" s="169">
        <v>0</v>
      </c>
      <c r="P105" s="169">
        <v>0</v>
      </c>
    </row>
    <row r="106" spans="1:16" s="73" customFormat="1" ht="25.5" x14ac:dyDescent="0.25">
      <c r="A106" s="79" t="s">
        <v>142</v>
      </c>
      <c r="B106" s="171" t="s">
        <v>100</v>
      </c>
      <c r="C106" s="172"/>
      <c r="D106" s="172"/>
      <c r="E106" s="172"/>
      <c r="F106" s="172"/>
      <c r="G106" s="173">
        <v>3025</v>
      </c>
      <c r="H106" s="172"/>
      <c r="I106" s="75">
        <v>0</v>
      </c>
      <c r="J106" s="75">
        <v>0</v>
      </c>
      <c r="K106" s="75">
        <v>0</v>
      </c>
      <c r="L106" s="75">
        <v>0</v>
      </c>
      <c r="M106" s="75">
        <v>0</v>
      </c>
      <c r="N106" s="173">
        <v>0</v>
      </c>
      <c r="O106" s="172">
        <v>0</v>
      </c>
      <c r="P106" s="172">
        <v>0</v>
      </c>
    </row>
    <row r="107" spans="1:16" s="69" customFormat="1" x14ac:dyDescent="0.25">
      <c r="A107" s="66" t="s">
        <v>123</v>
      </c>
      <c r="B107" s="168" t="s">
        <v>169</v>
      </c>
      <c r="C107" s="169"/>
      <c r="D107" s="169"/>
      <c r="E107" s="169"/>
      <c r="F107" s="169"/>
      <c r="G107" s="170">
        <v>3025</v>
      </c>
      <c r="H107" s="169"/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170">
        <v>0</v>
      </c>
      <c r="O107" s="169">
        <v>0</v>
      </c>
      <c r="P107" s="169">
        <v>0</v>
      </c>
    </row>
    <row r="108" spans="1:16" s="69" customFormat="1" x14ac:dyDescent="0.25">
      <c r="A108" s="66" t="s">
        <v>76</v>
      </c>
      <c r="B108" s="168" t="s">
        <v>10</v>
      </c>
      <c r="C108" s="169"/>
      <c r="D108" s="169"/>
      <c r="E108" s="169"/>
      <c r="F108" s="169"/>
      <c r="G108" s="170">
        <v>3025</v>
      </c>
      <c r="H108" s="169"/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170">
        <v>0</v>
      </c>
      <c r="O108" s="169">
        <v>0</v>
      </c>
      <c r="P108" s="169">
        <v>0</v>
      </c>
    </row>
    <row r="109" spans="1:16" s="69" customFormat="1" x14ac:dyDescent="0.25">
      <c r="A109" s="66" t="s">
        <v>77</v>
      </c>
      <c r="B109" s="168" t="s">
        <v>20</v>
      </c>
      <c r="C109" s="169"/>
      <c r="D109" s="169"/>
      <c r="E109" s="169"/>
      <c r="F109" s="169"/>
      <c r="G109" s="170">
        <v>3025</v>
      </c>
      <c r="H109" s="169"/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170">
        <v>0</v>
      </c>
      <c r="O109" s="169">
        <v>0</v>
      </c>
      <c r="P109" s="169">
        <v>0</v>
      </c>
    </row>
    <row r="110" spans="1:16" s="73" customFormat="1" ht="25.5" x14ac:dyDescent="0.25">
      <c r="A110" s="141" t="s">
        <v>168</v>
      </c>
      <c r="B110" s="218" t="s">
        <v>160</v>
      </c>
      <c r="C110" s="219"/>
      <c r="D110" s="220"/>
      <c r="E110" s="140"/>
      <c r="F110" s="140"/>
      <c r="G110" s="191">
        <v>0</v>
      </c>
      <c r="H110" s="193"/>
      <c r="I110" s="139">
        <v>2178</v>
      </c>
      <c r="J110" s="139">
        <v>0</v>
      </c>
      <c r="K110" s="139">
        <v>0</v>
      </c>
      <c r="L110" s="139"/>
      <c r="M110" s="139"/>
      <c r="N110" s="191">
        <v>0</v>
      </c>
      <c r="O110" s="192"/>
      <c r="P110" s="193"/>
    </row>
    <row r="111" spans="1:16" s="69" customFormat="1" x14ac:dyDescent="0.25">
      <c r="A111" s="144" t="s">
        <v>161</v>
      </c>
      <c r="B111" s="183" t="s">
        <v>162</v>
      </c>
      <c r="C111" s="184"/>
      <c r="D111" s="185"/>
      <c r="E111" s="143"/>
      <c r="F111" s="143"/>
      <c r="G111" s="188">
        <v>0</v>
      </c>
      <c r="H111" s="190"/>
      <c r="I111" s="142">
        <v>2178</v>
      </c>
      <c r="J111" s="142">
        <v>0</v>
      </c>
      <c r="K111" s="142">
        <v>0</v>
      </c>
      <c r="L111" s="142"/>
      <c r="M111" s="142"/>
      <c r="N111" s="188">
        <v>0</v>
      </c>
      <c r="O111" s="189"/>
      <c r="P111" s="190"/>
    </row>
    <row r="112" spans="1:16" s="69" customFormat="1" x14ac:dyDescent="0.25">
      <c r="A112" s="86">
        <v>3</v>
      </c>
      <c r="B112" s="183" t="s">
        <v>10</v>
      </c>
      <c r="C112" s="184"/>
      <c r="D112" s="185"/>
      <c r="E112" s="143"/>
      <c r="F112" s="143"/>
      <c r="G112" s="188">
        <v>0</v>
      </c>
      <c r="H112" s="190"/>
      <c r="I112" s="142">
        <v>2178</v>
      </c>
      <c r="J112" s="142">
        <v>0</v>
      </c>
      <c r="K112" s="142">
        <v>0</v>
      </c>
      <c r="L112" s="142"/>
      <c r="M112" s="142"/>
      <c r="N112" s="188">
        <v>0</v>
      </c>
      <c r="O112" s="189"/>
      <c r="P112" s="190"/>
    </row>
    <row r="113" spans="1:16" s="69" customFormat="1" x14ac:dyDescent="0.25">
      <c r="A113" s="86">
        <v>32</v>
      </c>
      <c r="B113" s="183" t="s">
        <v>20</v>
      </c>
      <c r="C113" s="184"/>
      <c r="D113" s="185"/>
      <c r="E113" s="143"/>
      <c r="F113" s="143"/>
      <c r="G113" s="188">
        <v>0</v>
      </c>
      <c r="H113" s="190"/>
      <c r="I113" s="142">
        <v>2178</v>
      </c>
      <c r="J113" s="142">
        <v>0</v>
      </c>
      <c r="K113" s="142">
        <v>0</v>
      </c>
      <c r="L113" s="142"/>
      <c r="M113" s="142"/>
      <c r="N113" s="188">
        <v>0</v>
      </c>
      <c r="O113" s="189"/>
      <c r="P113" s="190"/>
    </row>
    <row r="114" spans="1:16" s="90" customFormat="1" ht="25.5" x14ac:dyDescent="0.25">
      <c r="A114" s="88" t="s">
        <v>138</v>
      </c>
      <c r="B114" s="176" t="s">
        <v>106</v>
      </c>
      <c r="C114" s="175"/>
      <c r="D114" s="175"/>
      <c r="E114" s="175"/>
      <c r="F114" s="175"/>
      <c r="G114" s="174">
        <f>G115</f>
        <v>103093.61</v>
      </c>
      <c r="H114" s="175"/>
      <c r="I114" s="89">
        <f t="shared" ref="I114:K115" si="4">I115</f>
        <v>340700</v>
      </c>
      <c r="J114" s="89">
        <f t="shared" si="4"/>
        <v>350000</v>
      </c>
      <c r="K114" s="89">
        <f t="shared" si="4"/>
        <v>350000</v>
      </c>
      <c r="L114" s="89">
        <v>0</v>
      </c>
      <c r="M114" s="89">
        <v>0</v>
      </c>
      <c r="N114" s="174">
        <f>N115</f>
        <v>350000</v>
      </c>
      <c r="O114" s="175">
        <v>0</v>
      </c>
      <c r="P114" s="175">
        <v>0</v>
      </c>
    </row>
    <row r="115" spans="1:16" s="69" customFormat="1" x14ac:dyDescent="0.25">
      <c r="A115" s="66" t="s">
        <v>175</v>
      </c>
      <c r="B115" s="168" t="s">
        <v>176</v>
      </c>
      <c r="C115" s="169"/>
      <c r="D115" s="169"/>
      <c r="E115" s="169"/>
      <c r="F115" s="169"/>
      <c r="G115" s="170">
        <f>G116</f>
        <v>103093.61</v>
      </c>
      <c r="H115" s="169"/>
      <c r="I115" s="67">
        <f t="shared" si="4"/>
        <v>340700</v>
      </c>
      <c r="J115" s="67">
        <f t="shared" si="4"/>
        <v>350000</v>
      </c>
      <c r="K115" s="67">
        <f t="shared" si="4"/>
        <v>350000</v>
      </c>
      <c r="L115" s="67">
        <v>260000</v>
      </c>
      <c r="M115" s="67">
        <v>260000</v>
      </c>
      <c r="N115" s="170">
        <f>N116</f>
        <v>350000</v>
      </c>
      <c r="O115" s="169">
        <v>260000</v>
      </c>
      <c r="P115" s="169">
        <v>260000</v>
      </c>
    </row>
    <row r="116" spans="1:16" s="69" customFormat="1" x14ac:dyDescent="0.25">
      <c r="A116" s="66" t="s">
        <v>76</v>
      </c>
      <c r="B116" s="168" t="s">
        <v>10</v>
      </c>
      <c r="C116" s="169"/>
      <c r="D116" s="169"/>
      <c r="E116" s="169"/>
      <c r="F116" s="169"/>
      <c r="G116" s="170">
        <f>G117+G118</f>
        <v>103093.61</v>
      </c>
      <c r="H116" s="169"/>
      <c r="I116" s="67">
        <f>I117+I118</f>
        <v>340700</v>
      </c>
      <c r="J116" s="67">
        <f>J117+J118</f>
        <v>350000</v>
      </c>
      <c r="K116" s="67">
        <f t="shared" ref="K116:P116" si="5">K117+K118</f>
        <v>350000</v>
      </c>
      <c r="L116" s="67">
        <f t="shared" si="5"/>
        <v>260000</v>
      </c>
      <c r="M116" s="67">
        <f t="shared" si="5"/>
        <v>260000</v>
      </c>
      <c r="N116" s="170">
        <f t="shared" si="5"/>
        <v>350000</v>
      </c>
      <c r="O116" s="169">
        <f t="shared" si="5"/>
        <v>260000</v>
      </c>
      <c r="P116" s="169">
        <f t="shared" si="5"/>
        <v>260000</v>
      </c>
    </row>
    <row r="117" spans="1:16" s="69" customFormat="1" x14ac:dyDescent="0.25">
      <c r="A117" s="66" t="s">
        <v>84</v>
      </c>
      <c r="B117" s="168" t="s">
        <v>11</v>
      </c>
      <c r="C117" s="169"/>
      <c r="D117" s="169"/>
      <c r="E117" s="169"/>
      <c r="F117" s="169"/>
      <c r="G117" s="170">
        <v>98725.73</v>
      </c>
      <c r="H117" s="169"/>
      <c r="I117" s="67">
        <v>330700</v>
      </c>
      <c r="J117" s="67">
        <v>340000</v>
      </c>
      <c r="K117" s="67">
        <v>340000</v>
      </c>
      <c r="L117" s="67">
        <v>250000</v>
      </c>
      <c r="M117" s="67">
        <v>250000</v>
      </c>
      <c r="N117" s="170">
        <v>340000</v>
      </c>
      <c r="O117" s="169">
        <v>250000</v>
      </c>
      <c r="P117" s="169">
        <v>250000</v>
      </c>
    </row>
    <row r="118" spans="1:16" s="69" customFormat="1" x14ac:dyDescent="0.25">
      <c r="A118" s="66" t="s">
        <v>77</v>
      </c>
      <c r="B118" s="168" t="s">
        <v>20</v>
      </c>
      <c r="C118" s="169"/>
      <c r="D118" s="169"/>
      <c r="E118" s="169"/>
      <c r="F118" s="169"/>
      <c r="G118" s="170">
        <v>4367.88</v>
      </c>
      <c r="H118" s="169"/>
      <c r="I118" s="67">
        <v>10000</v>
      </c>
      <c r="J118" s="67">
        <v>10000</v>
      </c>
      <c r="K118" s="67">
        <v>10000</v>
      </c>
      <c r="L118" s="67">
        <v>10000</v>
      </c>
      <c r="M118" s="67">
        <v>10000</v>
      </c>
      <c r="N118" s="170">
        <v>10000</v>
      </c>
      <c r="O118" s="169">
        <v>10000</v>
      </c>
      <c r="P118" s="169">
        <v>10000</v>
      </c>
    </row>
    <row r="119" spans="1:16" s="73" customFormat="1" ht="25.5" x14ac:dyDescent="0.25">
      <c r="A119" s="71" t="s">
        <v>146</v>
      </c>
      <c r="B119" s="171" t="s">
        <v>101</v>
      </c>
      <c r="C119" s="172"/>
      <c r="D119" s="172"/>
      <c r="E119" s="172"/>
      <c r="F119" s="172"/>
      <c r="G119" s="173">
        <v>81423.98</v>
      </c>
      <c r="H119" s="172"/>
      <c r="I119" s="72">
        <v>118000</v>
      </c>
      <c r="J119" s="72">
        <f>J123</f>
        <v>118000</v>
      </c>
      <c r="K119" s="94">
        <f>K123</f>
        <v>119000</v>
      </c>
      <c r="L119" s="72">
        <v>150000</v>
      </c>
      <c r="M119" s="72">
        <v>150000</v>
      </c>
      <c r="N119" s="173">
        <f>N123</f>
        <v>120000</v>
      </c>
      <c r="O119" s="172">
        <v>150000</v>
      </c>
      <c r="P119" s="172">
        <v>150000</v>
      </c>
    </row>
    <row r="120" spans="1:16" s="69" customFormat="1" x14ac:dyDescent="0.25">
      <c r="A120" s="66" t="s">
        <v>123</v>
      </c>
      <c r="B120" s="168" t="s">
        <v>169</v>
      </c>
      <c r="C120" s="169"/>
      <c r="D120" s="169"/>
      <c r="E120" s="169"/>
      <c r="F120" s="169"/>
      <c r="G120" s="170">
        <v>0</v>
      </c>
      <c r="H120" s="169"/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170">
        <v>0</v>
      </c>
      <c r="O120" s="169">
        <v>0</v>
      </c>
      <c r="P120" s="169">
        <v>0</v>
      </c>
    </row>
    <row r="121" spans="1:16" s="69" customFormat="1" x14ac:dyDescent="0.25">
      <c r="A121" s="66" t="s">
        <v>76</v>
      </c>
      <c r="B121" s="168" t="s">
        <v>10</v>
      </c>
      <c r="C121" s="169"/>
      <c r="D121" s="169"/>
      <c r="E121" s="169"/>
      <c r="F121" s="169"/>
      <c r="G121" s="170">
        <v>0</v>
      </c>
      <c r="H121" s="169"/>
      <c r="I121" s="67">
        <v>0</v>
      </c>
      <c r="J121" s="67">
        <v>0</v>
      </c>
      <c r="K121" s="67">
        <v>0</v>
      </c>
      <c r="L121" s="67">
        <v>0</v>
      </c>
      <c r="M121" s="67">
        <v>0</v>
      </c>
      <c r="N121" s="170">
        <v>0</v>
      </c>
      <c r="O121" s="169">
        <v>0</v>
      </c>
      <c r="P121" s="169">
        <v>0</v>
      </c>
    </row>
    <row r="122" spans="1:16" s="69" customFormat="1" x14ac:dyDescent="0.25">
      <c r="A122" s="66" t="s">
        <v>77</v>
      </c>
      <c r="B122" s="168" t="s">
        <v>20</v>
      </c>
      <c r="C122" s="169"/>
      <c r="D122" s="169"/>
      <c r="E122" s="169"/>
      <c r="F122" s="169"/>
      <c r="G122" s="170">
        <v>0</v>
      </c>
      <c r="H122" s="169"/>
      <c r="I122" s="67">
        <v>0</v>
      </c>
      <c r="J122" s="67">
        <v>0</v>
      </c>
      <c r="K122" s="67">
        <v>0</v>
      </c>
      <c r="L122" s="67">
        <v>0</v>
      </c>
      <c r="M122" s="67">
        <v>0</v>
      </c>
      <c r="N122" s="170">
        <v>0</v>
      </c>
      <c r="O122" s="169">
        <v>0</v>
      </c>
      <c r="P122" s="169">
        <v>0</v>
      </c>
    </row>
    <row r="123" spans="1:16" s="69" customFormat="1" x14ac:dyDescent="0.25">
      <c r="A123" s="66" t="s">
        <v>171</v>
      </c>
      <c r="B123" s="168" t="s">
        <v>87</v>
      </c>
      <c r="C123" s="169"/>
      <c r="D123" s="169"/>
      <c r="E123" s="169"/>
      <c r="F123" s="169"/>
      <c r="G123" s="170">
        <v>81423.98</v>
      </c>
      <c r="H123" s="169"/>
      <c r="I123" s="67">
        <v>118000</v>
      </c>
      <c r="J123" s="67">
        <v>118000</v>
      </c>
      <c r="K123" s="67">
        <v>119000</v>
      </c>
      <c r="L123" s="67">
        <v>150000</v>
      </c>
      <c r="M123" s="67">
        <v>150000</v>
      </c>
      <c r="N123" s="170">
        <v>120000</v>
      </c>
      <c r="O123" s="169">
        <v>150000</v>
      </c>
      <c r="P123" s="169">
        <v>150000</v>
      </c>
    </row>
    <row r="124" spans="1:16" s="69" customFormat="1" x14ac:dyDescent="0.25">
      <c r="A124" s="66" t="s">
        <v>76</v>
      </c>
      <c r="B124" s="168" t="s">
        <v>10</v>
      </c>
      <c r="C124" s="169"/>
      <c r="D124" s="169"/>
      <c r="E124" s="169"/>
      <c r="F124" s="169"/>
      <c r="G124" s="170">
        <v>81423.98</v>
      </c>
      <c r="H124" s="169"/>
      <c r="I124" s="67">
        <v>118000</v>
      </c>
      <c r="J124" s="67">
        <v>118000</v>
      </c>
      <c r="K124" s="67">
        <v>119000</v>
      </c>
      <c r="L124" s="67">
        <v>150000</v>
      </c>
      <c r="M124" s="67">
        <v>150000</v>
      </c>
      <c r="N124" s="170">
        <v>120000</v>
      </c>
      <c r="O124" s="169">
        <v>150000</v>
      </c>
      <c r="P124" s="169">
        <v>150000</v>
      </c>
    </row>
    <row r="125" spans="1:16" s="69" customFormat="1" x14ac:dyDescent="0.25">
      <c r="A125" s="66" t="s">
        <v>77</v>
      </c>
      <c r="B125" s="168" t="s">
        <v>20</v>
      </c>
      <c r="C125" s="169"/>
      <c r="D125" s="169"/>
      <c r="E125" s="169"/>
      <c r="F125" s="169"/>
      <c r="G125" s="170">
        <v>81423.98</v>
      </c>
      <c r="H125" s="169"/>
      <c r="I125" s="67">
        <v>118000</v>
      </c>
      <c r="J125" s="67">
        <v>118000</v>
      </c>
      <c r="K125" s="67">
        <v>119000</v>
      </c>
      <c r="L125" s="67">
        <v>150000</v>
      </c>
      <c r="M125" s="67">
        <v>150000</v>
      </c>
      <c r="N125" s="170">
        <v>120000</v>
      </c>
      <c r="O125" s="169">
        <v>150000</v>
      </c>
      <c r="P125" s="169">
        <v>150000</v>
      </c>
    </row>
    <row r="126" spans="1:16" s="69" customFormat="1" x14ac:dyDescent="0.25">
      <c r="A126" s="66" t="s">
        <v>127</v>
      </c>
      <c r="B126" s="168" t="s">
        <v>102</v>
      </c>
      <c r="C126" s="169"/>
      <c r="D126" s="169"/>
      <c r="E126" s="169"/>
      <c r="F126" s="169"/>
      <c r="G126" s="174">
        <f>G127</f>
        <v>169082.71</v>
      </c>
      <c r="H126" s="175"/>
      <c r="I126" s="67">
        <v>0</v>
      </c>
      <c r="J126" s="67">
        <v>0</v>
      </c>
      <c r="K126" s="67">
        <v>0</v>
      </c>
      <c r="L126" s="67">
        <v>0</v>
      </c>
      <c r="M126" s="67">
        <v>0</v>
      </c>
      <c r="N126" s="170">
        <v>0</v>
      </c>
      <c r="O126" s="169">
        <v>0</v>
      </c>
      <c r="P126" s="169">
        <v>0</v>
      </c>
    </row>
    <row r="127" spans="1:16" s="69" customFormat="1" x14ac:dyDescent="0.25">
      <c r="A127" s="66" t="s">
        <v>123</v>
      </c>
      <c r="B127" s="168" t="s">
        <v>169</v>
      </c>
      <c r="C127" s="169"/>
      <c r="D127" s="169"/>
      <c r="E127" s="169"/>
      <c r="F127" s="169"/>
      <c r="G127" s="170">
        <f>G128</f>
        <v>169082.71</v>
      </c>
      <c r="H127" s="169"/>
      <c r="I127" s="67">
        <v>0</v>
      </c>
      <c r="J127" s="67">
        <v>0</v>
      </c>
      <c r="K127" s="67">
        <v>0</v>
      </c>
      <c r="L127" s="67">
        <v>0</v>
      </c>
      <c r="M127" s="67">
        <v>0</v>
      </c>
      <c r="N127" s="170">
        <v>0</v>
      </c>
      <c r="O127" s="169">
        <v>0</v>
      </c>
      <c r="P127" s="169">
        <v>0</v>
      </c>
    </row>
    <row r="128" spans="1:16" s="69" customFormat="1" x14ac:dyDescent="0.25">
      <c r="A128" s="66" t="s">
        <v>76</v>
      </c>
      <c r="B128" s="168" t="s">
        <v>10</v>
      </c>
      <c r="C128" s="169"/>
      <c r="D128" s="169"/>
      <c r="E128" s="169"/>
      <c r="F128" s="169"/>
      <c r="G128" s="170">
        <f>G129+G130</f>
        <v>169082.71</v>
      </c>
      <c r="H128" s="169"/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170">
        <v>0</v>
      </c>
      <c r="O128" s="169">
        <v>0</v>
      </c>
      <c r="P128" s="169">
        <v>0</v>
      </c>
    </row>
    <row r="129" spans="1:16" s="69" customFormat="1" x14ac:dyDescent="0.25">
      <c r="A129" s="66" t="s">
        <v>84</v>
      </c>
      <c r="B129" s="168" t="s">
        <v>11</v>
      </c>
      <c r="C129" s="169"/>
      <c r="D129" s="169"/>
      <c r="E129" s="169"/>
      <c r="F129" s="169"/>
      <c r="G129" s="170">
        <v>165807.56</v>
      </c>
      <c r="H129" s="169"/>
      <c r="I129" s="67">
        <v>0</v>
      </c>
      <c r="J129" s="67">
        <v>0</v>
      </c>
      <c r="K129" s="67">
        <v>0</v>
      </c>
      <c r="L129" s="67">
        <v>0</v>
      </c>
      <c r="M129" s="67">
        <v>0</v>
      </c>
      <c r="N129" s="170">
        <v>0</v>
      </c>
      <c r="O129" s="169">
        <v>0</v>
      </c>
      <c r="P129" s="169">
        <v>0</v>
      </c>
    </row>
    <row r="130" spans="1:16" s="69" customFormat="1" x14ac:dyDescent="0.25">
      <c r="A130" s="66" t="s">
        <v>77</v>
      </c>
      <c r="B130" s="168" t="s">
        <v>20</v>
      </c>
      <c r="C130" s="169"/>
      <c r="D130" s="169"/>
      <c r="E130" s="169"/>
      <c r="F130" s="169"/>
      <c r="G130" s="170">
        <v>3275.15</v>
      </c>
      <c r="H130" s="169"/>
      <c r="I130" s="67">
        <v>0</v>
      </c>
      <c r="J130" s="67">
        <v>0</v>
      </c>
      <c r="K130" s="67">
        <v>0</v>
      </c>
      <c r="L130" s="67">
        <v>0</v>
      </c>
      <c r="M130" s="67">
        <v>0</v>
      </c>
      <c r="N130" s="170">
        <v>0</v>
      </c>
      <c r="O130" s="169">
        <v>0</v>
      </c>
      <c r="P130" s="169">
        <v>0</v>
      </c>
    </row>
    <row r="131" spans="1:16" s="69" customFormat="1" x14ac:dyDescent="0.25">
      <c r="A131" s="70" t="s">
        <v>132</v>
      </c>
      <c r="B131" s="171" t="s">
        <v>103</v>
      </c>
      <c r="C131" s="172"/>
      <c r="D131" s="172"/>
      <c r="E131" s="172"/>
      <c r="F131" s="172"/>
      <c r="G131" s="173">
        <f>G132</f>
        <v>1634.5</v>
      </c>
      <c r="H131" s="172"/>
      <c r="I131" s="68">
        <v>1040</v>
      </c>
      <c r="J131" s="68">
        <v>1040</v>
      </c>
      <c r="K131" s="68">
        <v>1040</v>
      </c>
      <c r="L131" s="68">
        <v>1040</v>
      </c>
      <c r="M131" s="68">
        <v>1040</v>
      </c>
      <c r="N131" s="173">
        <v>1040</v>
      </c>
      <c r="O131" s="172">
        <v>1040</v>
      </c>
      <c r="P131" s="172">
        <v>1040</v>
      </c>
    </row>
    <row r="132" spans="1:16" s="73" customFormat="1" ht="25.5" x14ac:dyDescent="0.25">
      <c r="A132" s="80" t="s">
        <v>147</v>
      </c>
      <c r="B132" s="171" t="s">
        <v>104</v>
      </c>
      <c r="C132" s="172"/>
      <c r="D132" s="172"/>
      <c r="E132" s="172"/>
      <c r="F132" s="172"/>
      <c r="G132" s="173">
        <v>1634.5</v>
      </c>
      <c r="H132" s="172"/>
      <c r="I132" s="81">
        <v>1040</v>
      </c>
      <c r="J132" s="81">
        <v>1040</v>
      </c>
      <c r="K132" s="81">
        <v>1040</v>
      </c>
      <c r="L132" s="81">
        <v>1040</v>
      </c>
      <c r="M132" s="81">
        <v>1040</v>
      </c>
      <c r="N132" s="173">
        <v>1040</v>
      </c>
      <c r="O132" s="172">
        <v>1040</v>
      </c>
      <c r="P132" s="172">
        <v>1040</v>
      </c>
    </row>
    <row r="133" spans="1:16" s="69" customFormat="1" x14ac:dyDescent="0.25">
      <c r="A133" s="66" t="s">
        <v>123</v>
      </c>
      <c r="B133" s="168" t="s">
        <v>169</v>
      </c>
      <c r="C133" s="169"/>
      <c r="D133" s="169"/>
      <c r="E133" s="169"/>
      <c r="F133" s="169"/>
      <c r="G133" s="170">
        <v>1634.5</v>
      </c>
      <c r="H133" s="169"/>
      <c r="I133" s="67">
        <v>1040</v>
      </c>
      <c r="J133" s="67">
        <v>1040</v>
      </c>
      <c r="K133" s="67">
        <v>1040</v>
      </c>
      <c r="L133" s="67">
        <v>1040</v>
      </c>
      <c r="M133" s="67">
        <v>1040</v>
      </c>
      <c r="N133" s="170">
        <v>1040</v>
      </c>
      <c r="O133" s="169">
        <v>1040</v>
      </c>
      <c r="P133" s="169">
        <v>1040</v>
      </c>
    </row>
    <row r="134" spans="1:16" s="69" customFormat="1" x14ac:dyDescent="0.25">
      <c r="A134" s="66" t="s">
        <v>80</v>
      </c>
      <c r="B134" s="168" t="s">
        <v>12</v>
      </c>
      <c r="C134" s="169"/>
      <c r="D134" s="169"/>
      <c r="E134" s="169"/>
      <c r="F134" s="169"/>
      <c r="G134" s="170">
        <v>1634.5</v>
      </c>
      <c r="H134" s="169"/>
      <c r="I134" s="67">
        <v>1040</v>
      </c>
      <c r="J134" s="67">
        <v>1040</v>
      </c>
      <c r="K134" s="67">
        <v>1040</v>
      </c>
      <c r="L134" s="67">
        <v>1040</v>
      </c>
      <c r="M134" s="67">
        <v>1040</v>
      </c>
      <c r="N134" s="170">
        <v>1040</v>
      </c>
      <c r="O134" s="169">
        <v>1040</v>
      </c>
      <c r="P134" s="169">
        <v>1040</v>
      </c>
    </row>
    <row r="135" spans="1:16" s="69" customFormat="1" x14ac:dyDescent="0.25">
      <c r="A135" s="66" t="s">
        <v>81</v>
      </c>
      <c r="B135" s="168" t="s">
        <v>28</v>
      </c>
      <c r="C135" s="169"/>
      <c r="D135" s="169"/>
      <c r="E135" s="169"/>
      <c r="F135" s="169"/>
      <c r="G135" s="170">
        <v>1634.5</v>
      </c>
      <c r="H135" s="169"/>
      <c r="I135" s="67">
        <v>1040</v>
      </c>
      <c r="J135" s="67">
        <v>1040</v>
      </c>
      <c r="K135" s="67">
        <v>1040</v>
      </c>
      <c r="L135" s="67">
        <v>1040</v>
      </c>
      <c r="M135" s="67">
        <v>1040</v>
      </c>
      <c r="N135" s="170">
        <v>1040</v>
      </c>
      <c r="O135" s="169">
        <v>1040</v>
      </c>
      <c r="P135" s="169">
        <v>1040</v>
      </c>
    </row>
    <row r="136" spans="1:16" s="69" customFormat="1" x14ac:dyDescent="0.25">
      <c r="A136" s="70" t="s">
        <v>148</v>
      </c>
      <c r="B136" s="171" t="s">
        <v>105</v>
      </c>
      <c r="C136" s="172"/>
      <c r="D136" s="172"/>
      <c r="E136" s="172"/>
      <c r="F136" s="172"/>
      <c r="G136" s="173">
        <f>G137</f>
        <v>1704958.1300000001</v>
      </c>
      <c r="H136" s="172"/>
      <c r="I136" s="68">
        <f>I137</f>
        <v>2020000</v>
      </c>
      <c r="J136" s="68">
        <f t="shared" ref="J136:K138" si="6">J137</f>
        <v>2040000</v>
      </c>
      <c r="K136" s="68">
        <f t="shared" si="6"/>
        <v>2100000</v>
      </c>
      <c r="L136" s="68">
        <v>1421500</v>
      </c>
      <c r="M136" s="68">
        <v>1421500</v>
      </c>
      <c r="N136" s="173">
        <f>N137</f>
        <v>2161800</v>
      </c>
      <c r="O136" s="172">
        <v>1421500</v>
      </c>
      <c r="P136" s="172">
        <v>1421500</v>
      </c>
    </row>
    <row r="137" spans="1:16" s="69" customFormat="1" ht="23.25" customHeight="1" x14ac:dyDescent="0.25">
      <c r="A137" s="66" t="s">
        <v>149</v>
      </c>
      <c r="B137" s="168" t="s">
        <v>105</v>
      </c>
      <c r="C137" s="169"/>
      <c r="D137" s="169"/>
      <c r="E137" s="169"/>
      <c r="F137" s="169"/>
      <c r="G137" s="170">
        <f>G138</f>
        <v>1704958.1300000001</v>
      </c>
      <c r="H137" s="169"/>
      <c r="I137" s="67">
        <f>I138</f>
        <v>2020000</v>
      </c>
      <c r="J137" s="67">
        <f t="shared" si="6"/>
        <v>2040000</v>
      </c>
      <c r="K137" s="67">
        <f t="shared" si="6"/>
        <v>2100000</v>
      </c>
      <c r="L137" s="67">
        <v>1421500</v>
      </c>
      <c r="M137" s="67">
        <v>1421500</v>
      </c>
      <c r="N137" s="170">
        <f>N138</f>
        <v>2161800</v>
      </c>
      <c r="O137" s="169">
        <v>1421500</v>
      </c>
      <c r="P137" s="169">
        <v>1421500</v>
      </c>
    </row>
    <row r="138" spans="1:16" s="69" customFormat="1" x14ac:dyDescent="0.25">
      <c r="A138" s="66" t="s">
        <v>171</v>
      </c>
      <c r="B138" s="168" t="s">
        <v>87</v>
      </c>
      <c r="C138" s="169"/>
      <c r="D138" s="169"/>
      <c r="E138" s="169"/>
      <c r="F138" s="169"/>
      <c r="G138" s="170">
        <f>G139</f>
        <v>1704958.1300000001</v>
      </c>
      <c r="H138" s="169"/>
      <c r="I138" s="67">
        <f>I139</f>
        <v>2020000</v>
      </c>
      <c r="J138" s="67">
        <f t="shared" si="6"/>
        <v>2040000</v>
      </c>
      <c r="K138" s="95">
        <f t="shared" si="6"/>
        <v>2100000</v>
      </c>
      <c r="L138" s="67">
        <v>1660000</v>
      </c>
      <c r="M138" s="67">
        <v>1660000</v>
      </c>
      <c r="N138" s="170">
        <f>N139</f>
        <v>2161800</v>
      </c>
      <c r="O138" s="169">
        <v>1660000</v>
      </c>
      <c r="P138" s="169">
        <v>1660000</v>
      </c>
    </row>
    <row r="139" spans="1:16" s="69" customFormat="1" x14ac:dyDescent="0.25">
      <c r="A139" s="66" t="s">
        <v>76</v>
      </c>
      <c r="B139" s="168" t="s">
        <v>10</v>
      </c>
      <c r="C139" s="169"/>
      <c r="D139" s="169"/>
      <c r="E139" s="169"/>
      <c r="F139" s="169"/>
      <c r="G139" s="170">
        <f>G140+G141</f>
        <v>1704958.1300000001</v>
      </c>
      <c r="H139" s="169"/>
      <c r="I139" s="67">
        <f>I140+I141</f>
        <v>2020000</v>
      </c>
      <c r="J139" s="67">
        <f>J140+J141</f>
        <v>2040000</v>
      </c>
      <c r="K139" s="67">
        <f>K140+K141</f>
        <v>2100000</v>
      </c>
      <c r="L139" s="67">
        <f t="shared" ref="L139:P139" si="7">L140+L141</f>
        <v>1660000</v>
      </c>
      <c r="M139" s="67">
        <f t="shared" si="7"/>
        <v>1660000</v>
      </c>
      <c r="N139" s="170">
        <f t="shared" si="7"/>
        <v>2161800</v>
      </c>
      <c r="O139" s="169">
        <f t="shared" si="7"/>
        <v>1660000</v>
      </c>
      <c r="P139" s="169">
        <f t="shared" si="7"/>
        <v>1660000</v>
      </c>
    </row>
    <row r="140" spans="1:16" s="69" customFormat="1" x14ac:dyDescent="0.25">
      <c r="A140" s="66" t="s">
        <v>84</v>
      </c>
      <c r="B140" s="168" t="s">
        <v>11</v>
      </c>
      <c r="C140" s="169"/>
      <c r="D140" s="169"/>
      <c r="E140" s="169"/>
      <c r="F140" s="169"/>
      <c r="G140" s="170">
        <v>1676666.37</v>
      </c>
      <c r="H140" s="169"/>
      <c r="I140" s="121">
        <v>1980000</v>
      </c>
      <c r="J140" s="67">
        <v>2000000</v>
      </c>
      <c r="K140" s="67">
        <v>2060000</v>
      </c>
      <c r="L140" s="67">
        <v>1620000</v>
      </c>
      <c r="M140" s="67">
        <v>1620000</v>
      </c>
      <c r="N140" s="170">
        <v>2121800</v>
      </c>
      <c r="O140" s="169">
        <v>1620000</v>
      </c>
      <c r="P140" s="169">
        <v>1620000</v>
      </c>
    </row>
    <row r="141" spans="1:16" s="69" customFormat="1" x14ac:dyDescent="0.25">
      <c r="A141" s="66" t="s">
        <v>77</v>
      </c>
      <c r="B141" s="168" t="s">
        <v>20</v>
      </c>
      <c r="C141" s="169"/>
      <c r="D141" s="169"/>
      <c r="E141" s="169"/>
      <c r="F141" s="169"/>
      <c r="G141" s="170">
        <v>28291.759999999998</v>
      </c>
      <c r="H141" s="169"/>
      <c r="I141" s="67">
        <v>40000</v>
      </c>
      <c r="J141" s="67">
        <v>40000</v>
      </c>
      <c r="K141" s="67">
        <v>40000</v>
      </c>
      <c r="L141" s="67">
        <v>40000</v>
      </c>
      <c r="M141" s="67">
        <v>40000</v>
      </c>
      <c r="N141" s="170">
        <v>40000</v>
      </c>
      <c r="O141" s="169">
        <v>40000</v>
      </c>
      <c r="P141" s="169">
        <v>40000</v>
      </c>
    </row>
    <row r="142" spans="1:16" s="69" customFormat="1" x14ac:dyDescent="0.25"/>
    <row r="143" spans="1:16" s="69" customFormat="1" x14ac:dyDescent="0.25"/>
    <row r="144" spans="1:16" s="69" customFormat="1" x14ac:dyDescent="0.25"/>
    <row r="145" s="69" customFormat="1" x14ac:dyDescent="0.25"/>
    <row r="146" s="69" customFormat="1" x14ac:dyDescent="0.25"/>
    <row r="147" s="69" customFormat="1" x14ac:dyDescent="0.25"/>
    <row r="148" s="69" customFormat="1" x14ac:dyDescent="0.25"/>
    <row r="149" s="69" customFormat="1" x14ac:dyDescent="0.25"/>
    <row r="150" s="69" customFormat="1" x14ac:dyDescent="0.25"/>
    <row r="151" s="69" customFormat="1" x14ac:dyDescent="0.25"/>
    <row r="152" s="69" customFormat="1" x14ac:dyDescent="0.25"/>
    <row r="153" s="69" customFormat="1" x14ac:dyDescent="0.25"/>
    <row r="154" s="69" customFormat="1" x14ac:dyDescent="0.25"/>
    <row r="155" s="69" customFormat="1" x14ac:dyDescent="0.25"/>
    <row r="156" s="69" customFormat="1" x14ac:dyDescent="0.25"/>
    <row r="157" s="69" customFormat="1" x14ac:dyDescent="0.25"/>
    <row r="158" s="69" customFormat="1" x14ac:dyDescent="0.25"/>
    <row r="159" s="69" customFormat="1" x14ac:dyDescent="0.25"/>
    <row r="160" s="69" customFormat="1" x14ac:dyDescent="0.25"/>
    <row r="161" s="69" customFormat="1" x14ac:dyDescent="0.25"/>
    <row r="162" s="69" customFormat="1" x14ac:dyDescent="0.25"/>
    <row r="163" s="69" customFormat="1" x14ac:dyDescent="0.25"/>
    <row r="164" s="69" customFormat="1" x14ac:dyDescent="0.25"/>
    <row r="165" s="69" customFormat="1" x14ac:dyDescent="0.25"/>
    <row r="166" s="69" customFormat="1" x14ac:dyDescent="0.25"/>
    <row r="167" s="69" customFormat="1" x14ac:dyDescent="0.25"/>
    <row r="168" s="69" customFormat="1" x14ac:dyDescent="0.25"/>
    <row r="169" s="69" customFormat="1" x14ac:dyDescent="0.25"/>
    <row r="170" s="69" customFormat="1" x14ac:dyDescent="0.25"/>
    <row r="171" s="69" customFormat="1" x14ac:dyDescent="0.25"/>
    <row r="172" s="69" customFormat="1" x14ac:dyDescent="0.25"/>
    <row r="173" s="69" customFormat="1" x14ac:dyDescent="0.25"/>
    <row r="174" s="69" customFormat="1" x14ac:dyDescent="0.25"/>
    <row r="175" s="69" customFormat="1" x14ac:dyDescent="0.25"/>
    <row r="176" s="69" customFormat="1" x14ac:dyDescent="0.25"/>
    <row r="177" s="69" customFormat="1" x14ac:dyDescent="0.25"/>
    <row r="178" s="69" customFormat="1" x14ac:dyDescent="0.25"/>
    <row r="179" s="69" customFormat="1" x14ac:dyDescent="0.25"/>
    <row r="180" s="69" customFormat="1" x14ac:dyDescent="0.25"/>
    <row r="181" s="69" customFormat="1" x14ac:dyDescent="0.25"/>
    <row r="182" s="69" customFormat="1" x14ac:dyDescent="0.25"/>
    <row r="183" s="69" customFormat="1" x14ac:dyDescent="0.25"/>
    <row r="184" s="69" customFormat="1" x14ac:dyDescent="0.25"/>
    <row r="185" s="69" customFormat="1" x14ac:dyDescent="0.25"/>
    <row r="186" s="69" customFormat="1" x14ac:dyDescent="0.25"/>
    <row r="187" s="69" customFormat="1" x14ac:dyDescent="0.25"/>
    <row r="188" s="69" customFormat="1" x14ac:dyDescent="0.25"/>
    <row r="189" s="69" customFormat="1" x14ac:dyDescent="0.25"/>
    <row r="190" s="69" customFormat="1" x14ac:dyDescent="0.25"/>
    <row r="191" s="69" customFormat="1" x14ac:dyDescent="0.25"/>
    <row r="192" s="69" customFormat="1" x14ac:dyDescent="0.25"/>
    <row r="193" s="69" customFormat="1" x14ac:dyDescent="0.25"/>
    <row r="194" s="69" customFormat="1" x14ac:dyDescent="0.25"/>
    <row r="195" s="69" customFormat="1" x14ac:dyDescent="0.25"/>
    <row r="196" s="69" customFormat="1" x14ac:dyDescent="0.25"/>
    <row r="197" s="69" customFormat="1" x14ac:dyDescent="0.25"/>
    <row r="198" s="69" customFormat="1" x14ac:dyDescent="0.25"/>
  </sheetData>
  <mergeCells count="412">
    <mergeCell ref="B110:D110"/>
    <mergeCell ref="B111:D111"/>
    <mergeCell ref="B112:D112"/>
    <mergeCell ref="B113:D113"/>
    <mergeCell ref="G110:H110"/>
    <mergeCell ref="G111:H111"/>
    <mergeCell ref="G112:H112"/>
    <mergeCell ref="G113:H113"/>
    <mergeCell ref="N110:P110"/>
    <mergeCell ref="N111:P111"/>
    <mergeCell ref="N112:P112"/>
    <mergeCell ref="N113:P113"/>
    <mergeCell ref="B75:D75"/>
    <mergeCell ref="G75:H75"/>
    <mergeCell ref="N75:P75"/>
    <mergeCell ref="B74:D74"/>
    <mergeCell ref="G74:H74"/>
    <mergeCell ref="B76:D76"/>
    <mergeCell ref="G76:H76"/>
    <mergeCell ref="N74:P74"/>
    <mergeCell ref="N76:P76"/>
    <mergeCell ref="B52:D52"/>
    <mergeCell ref="B53:D53"/>
    <mergeCell ref="B54:D54"/>
    <mergeCell ref="G52:H52"/>
    <mergeCell ref="G53:H53"/>
    <mergeCell ref="G54:H54"/>
    <mergeCell ref="N52:P52"/>
    <mergeCell ref="N53:P53"/>
    <mergeCell ref="N54:P54"/>
    <mergeCell ref="N8:P8"/>
    <mergeCell ref="B9:F9"/>
    <mergeCell ref="G9:H9"/>
    <mergeCell ref="N9:P9"/>
    <mergeCell ref="N6:P6"/>
    <mergeCell ref="B7:F7"/>
    <mergeCell ref="G7:H7"/>
    <mergeCell ref="N7:P7"/>
    <mergeCell ref="B1:K1"/>
    <mergeCell ref="B3:K3"/>
    <mergeCell ref="B4:K4"/>
    <mergeCell ref="B6:F6"/>
    <mergeCell ref="G6:H6"/>
    <mergeCell ref="K6:M6"/>
    <mergeCell ref="B8:F8"/>
    <mergeCell ref="G8:H8"/>
    <mergeCell ref="N12:P12"/>
    <mergeCell ref="B13:F13"/>
    <mergeCell ref="G13:H13"/>
    <mergeCell ref="N13:P13"/>
    <mergeCell ref="G10:H10"/>
    <mergeCell ref="N10:P10"/>
    <mergeCell ref="B11:F11"/>
    <mergeCell ref="G11:H11"/>
    <mergeCell ref="N11:P11"/>
    <mergeCell ref="B10:F10"/>
    <mergeCell ref="B12:F12"/>
    <mergeCell ref="G12:H12"/>
    <mergeCell ref="B16:F16"/>
    <mergeCell ref="G16:H16"/>
    <mergeCell ref="N16:P16"/>
    <mergeCell ref="B17:F17"/>
    <mergeCell ref="G17:H17"/>
    <mergeCell ref="N17:P17"/>
    <mergeCell ref="G14:H14"/>
    <mergeCell ref="N14:P14"/>
    <mergeCell ref="B15:F15"/>
    <mergeCell ref="G15:H15"/>
    <mergeCell ref="N15:P15"/>
    <mergeCell ref="B14:F14"/>
    <mergeCell ref="B20:F20"/>
    <mergeCell ref="G20:H20"/>
    <mergeCell ref="N20:P20"/>
    <mergeCell ref="B21:F21"/>
    <mergeCell ref="G21:H21"/>
    <mergeCell ref="N21:P21"/>
    <mergeCell ref="B18:F18"/>
    <mergeCell ref="G18:H18"/>
    <mergeCell ref="N18:P18"/>
    <mergeCell ref="B19:F19"/>
    <mergeCell ref="G19:H19"/>
    <mergeCell ref="N19:P19"/>
    <mergeCell ref="B24:F24"/>
    <mergeCell ref="G24:H24"/>
    <mergeCell ref="N24:P24"/>
    <mergeCell ref="B25:F25"/>
    <mergeCell ref="G25:H25"/>
    <mergeCell ref="N25:P25"/>
    <mergeCell ref="B22:F22"/>
    <mergeCell ref="G22:H22"/>
    <mergeCell ref="N22:P22"/>
    <mergeCell ref="B23:F23"/>
    <mergeCell ref="G23:H23"/>
    <mergeCell ref="N23:P23"/>
    <mergeCell ref="B28:F28"/>
    <mergeCell ref="G28:H28"/>
    <mergeCell ref="N28:P28"/>
    <mergeCell ref="B29:F29"/>
    <mergeCell ref="G29:H29"/>
    <mergeCell ref="N29:P29"/>
    <mergeCell ref="B26:F26"/>
    <mergeCell ref="G26:H26"/>
    <mergeCell ref="N26:P26"/>
    <mergeCell ref="B27:F27"/>
    <mergeCell ref="G27:H27"/>
    <mergeCell ref="N27:P27"/>
    <mergeCell ref="B34:F34"/>
    <mergeCell ref="G34:H34"/>
    <mergeCell ref="N34:P34"/>
    <mergeCell ref="B35:F35"/>
    <mergeCell ref="G35:H35"/>
    <mergeCell ref="N35:P35"/>
    <mergeCell ref="B30:F30"/>
    <mergeCell ref="G30:H30"/>
    <mergeCell ref="N30:P30"/>
    <mergeCell ref="B31:F31"/>
    <mergeCell ref="G31:H31"/>
    <mergeCell ref="N31:P31"/>
    <mergeCell ref="B32:D32"/>
    <mergeCell ref="B33:D33"/>
    <mergeCell ref="G33:H33"/>
    <mergeCell ref="G32:H32"/>
    <mergeCell ref="N32:P32"/>
    <mergeCell ref="N33:P33"/>
    <mergeCell ref="B38:F38"/>
    <mergeCell ref="G38:H38"/>
    <mergeCell ref="N38:P38"/>
    <mergeCell ref="B39:F39"/>
    <mergeCell ref="G39:H39"/>
    <mergeCell ref="N39:P39"/>
    <mergeCell ref="B36:F36"/>
    <mergeCell ref="G36:H36"/>
    <mergeCell ref="N36:P36"/>
    <mergeCell ref="B37:F37"/>
    <mergeCell ref="G37:H37"/>
    <mergeCell ref="N37:P37"/>
    <mergeCell ref="B42:F42"/>
    <mergeCell ref="G42:H42"/>
    <mergeCell ref="N42:P42"/>
    <mergeCell ref="B43:F43"/>
    <mergeCell ref="G43:H43"/>
    <mergeCell ref="N43:P43"/>
    <mergeCell ref="B40:F40"/>
    <mergeCell ref="G40:H40"/>
    <mergeCell ref="N40:P40"/>
    <mergeCell ref="B41:F41"/>
    <mergeCell ref="G41:H41"/>
    <mergeCell ref="N41:P41"/>
    <mergeCell ref="B46:F46"/>
    <mergeCell ref="G46:H46"/>
    <mergeCell ref="N46:P46"/>
    <mergeCell ref="B47:F47"/>
    <mergeCell ref="G47:H47"/>
    <mergeCell ref="N47:P47"/>
    <mergeCell ref="B44:F44"/>
    <mergeCell ref="G44:H44"/>
    <mergeCell ref="N44:P44"/>
    <mergeCell ref="B45:F45"/>
    <mergeCell ref="G45:H45"/>
    <mergeCell ref="N45:P45"/>
    <mergeCell ref="B50:F50"/>
    <mergeCell ref="G50:H50"/>
    <mergeCell ref="N50:P50"/>
    <mergeCell ref="B51:F51"/>
    <mergeCell ref="G51:H51"/>
    <mergeCell ref="N51:P51"/>
    <mergeCell ref="B48:F48"/>
    <mergeCell ref="G48:H48"/>
    <mergeCell ref="N48:P48"/>
    <mergeCell ref="B49:F49"/>
    <mergeCell ref="G49:H49"/>
    <mergeCell ref="N49:P49"/>
    <mergeCell ref="B57:F57"/>
    <mergeCell ref="G57:H57"/>
    <mergeCell ref="N57:P57"/>
    <mergeCell ref="B58:F58"/>
    <mergeCell ref="G58:H58"/>
    <mergeCell ref="N58:P58"/>
    <mergeCell ref="B55:F55"/>
    <mergeCell ref="G55:H55"/>
    <mergeCell ref="N55:P55"/>
    <mergeCell ref="B56:F56"/>
    <mergeCell ref="G56:H56"/>
    <mergeCell ref="N56:P56"/>
    <mergeCell ref="B61:F61"/>
    <mergeCell ref="G61:H61"/>
    <mergeCell ref="N61:P61"/>
    <mergeCell ref="B62:F62"/>
    <mergeCell ref="G62:H62"/>
    <mergeCell ref="N62:P62"/>
    <mergeCell ref="B59:F59"/>
    <mergeCell ref="G59:H59"/>
    <mergeCell ref="N59:P59"/>
    <mergeCell ref="B60:F60"/>
    <mergeCell ref="G60:H60"/>
    <mergeCell ref="N60:P60"/>
    <mergeCell ref="B65:F65"/>
    <mergeCell ref="G65:H65"/>
    <mergeCell ref="N65:P65"/>
    <mergeCell ref="B66:F66"/>
    <mergeCell ref="G66:H66"/>
    <mergeCell ref="N66:P66"/>
    <mergeCell ref="B63:F63"/>
    <mergeCell ref="G63:H63"/>
    <mergeCell ref="N63:P63"/>
    <mergeCell ref="B64:F64"/>
    <mergeCell ref="G64:H64"/>
    <mergeCell ref="N64:P64"/>
    <mergeCell ref="B69:F69"/>
    <mergeCell ref="G69:H69"/>
    <mergeCell ref="N69:P69"/>
    <mergeCell ref="B77:F77"/>
    <mergeCell ref="G77:H77"/>
    <mergeCell ref="N77:P77"/>
    <mergeCell ref="B67:F67"/>
    <mergeCell ref="G67:H67"/>
    <mergeCell ref="N67:P67"/>
    <mergeCell ref="B68:F68"/>
    <mergeCell ref="G68:H68"/>
    <mergeCell ref="N68:P68"/>
    <mergeCell ref="B70:D70"/>
    <mergeCell ref="B71:D71"/>
    <mergeCell ref="B72:D72"/>
    <mergeCell ref="B73:D73"/>
    <mergeCell ref="G70:H70"/>
    <mergeCell ref="G71:H71"/>
    <mergeCell ref="G72:H72"/>
    <mergeCell ref="G73:H73"/>
    <mergeCell ref="N70:P70"/>
    <mergeCell ref="N71:P71"/>
    <mergeCell ref="N72:P72"/>
    <mergeCell ref="N73:P73"/>
    <mergeCell ref="B80:F80"/>
    <mergeCell ref="G80:H80"/>
    <mergeCell ref="N80:P80"/>
    <mergeCell ref="B81:F81"/>
    <mergeCell ref="G81:H81"/>
    <mergeCell ref="N81:P81"/>
    <mergeCell ref="B78:F78"/>
    <mergeCell ref="G78:H78"/>
    <mergeCell ref="N78:P78"/>
    <mergeCell ref="B79:F79"/>
    <mergeCell ref="G79:H79"/>
    <mergeCell ref="N79:P79"/>
    <mergeCell ref="B84:F84"/>
    <mergeCell ref="G84:H84"/>
    <mergeCell ref="N84:P84"/>
    <mergeCell ref="B85:F85"/>
    <mergeCell ref="G85:H85"/>
    <mergeCell ref="N85:P85"/>
    <mergeCell ref="B82:F82"/>
    <mergeCell ref="G82:H82"/>
    <mergeCell ref="N82:P82"/>
    <mergeCell ref="B83:F83"/>
    <mergeCell ref="G83:H83"/>
    <mergeCell ref="N83:P83"/>
    <mergeCell ref="B88:F88"/>
    <mergeCell ref="G88:H88"/>
    <mergeCell ref="N88:P88"/>
    <mergeCell ref="B89:F89"/>
    <mergeCell ref="G89:H89"/>
    <mergeCell ref="N89:P89"/>
    <mergeCell ref="B86:F86"/>
    <mergeCell ref="G86:H86"/>
    <mergeCell ref="N86:P86"/>
    <mergeCell ref="B87:F87"/>
    <mergeCell ref="G87:H87"/>
    <mergeCell ref="N87:P87"/>
    <mergeCell ref="B92:F92"/>
    <mergeCell ref="G92:H92"/>
    <mergeCell ref="N92:P92"/>
    <mergeCell ref="B93:F93"/>
    <mergeCell ref="G93:H93"/>
    <mergeCell ref="N93:P93"/>
    <mergeCell ref="B90:F90"/>
    <mergeCell ref="G90:H90"/>
    <mergeCell ref="N90:P90"/>
    <mergeCell ref="B91:F91"/>
    <mergeCell ref="G91:H91"/>
    <mergeCell ref="N91:P91"/>
    <mergeCell ref="B96:F96"/>
    <mergeCell ref="G96:H96"/>
    <mergeCell ref="N96:P96"/>
    <mergeCell ref="B97:F97"/>
    <mergeCell ref="G97:H97"/>
    <mergeCell ref="N97:P97"/>
    <mergeCell ref="B94:F94"/>
    <mergeCell ref="G94:H94"/>
    <mergeCell ref="N94:P94"/>
    <mergeCell ref="B95:F95"/>
    <mergeCell ref="G95:H95"/>
    <mergeCell ref="N95:P95"/>
    <mergeCell ref="B100:F100"/>
    <mergeCell ref="G100:H100"/>
    <mergeCell ref="N100:P100"/>
    <mergeCell ref="B101:F101"/>
    <mergeCell ref="G101:H101"/>
    <mergeCell ref="N101:P101"/>
    <mergeCell ref="B98:F98"/>
    <mergeCell ref="G98:H98"/>
    <mergeCell ref="N98:P98"/>
    <mergeCell ref="B99:F99"/>
    <mergeCell ref="G99:H99"/>
    <mergeCell ref="N99:P99"/>
    <mergeCell ref="B104:F104"/>
    <mergeCell ref="G104:H104"/>
    <mergeCell ref="N104:P104"/>
    <mergeCell ref="B105:F105"/>
    <mergeCell ref="G105:H105"/>
    <mergeCell ref="N105:P105"/>
    <mergeCell ref="B102:F102"/>
    <mergeCell ref="G102:H102"/>
    <mergeCell ref="N102:P102"/>
    <mergeCell ref="B103:F103"/>
    <mergeCell ref="G103:H103"/>
    <mergeCell ref="N103:P103"/>
    <mergeCell ref="B108:F108"/>
    <mergeCell ref="G108:H108"/>
    <mergeCell ref="N108:P108"/>
    <mergeCell ref="B109:F109"/>
    <mergeCell ref="G109:H109"/>
    <mergeCell ref="N109:P109"/>
    <mergeCell ref="B106:F106"/>
    <mergeCell ref="G106:H106"/>
    <mergeCell ref="N106:P106"/>
    <mergeCell ref="B107:F107"/>
    <mergeCell ref="G107:H107"/>
    <mergeCell ref="N107:P107"/>
    <mergeCell ref="B116:F116"/>
    <mergeCell ref="G116:H116"/>
    <mergeCell ref="N116:P116"/>
    <mergeCell ref="B117:F117"/>
    <mergeCell ref="G117:H117"/>
    <mergeCell ref="N117:P117"/>
    <mergeCell ref="B114:F114"/>
    <mergeCell ref="G114:H114"/>
    <mergeCell ref="N114:P114"/>
    <mergeCell ref="B115:F115"/>
    <mergeCell ref="G115:H115"/>
    <mergeCell ref="N115:P115"/>
    <mergeCell ref="B120:F120"/>
    <mergeCell ref="G120:H120"/>
    <mergeCell ref="N120:P120"/>
    <mergeCell ref="B121:F121"/>
    <mergeCell ref="G121:H121"/>
    <mergeCell ref="N121:P121"/>
    <mergeCell ref="B118:F118"/>
    <mergeCell ref="G118:H118"/>
    <mergeCell ref="N118:P118"/>
    <mergeCell ref="B119:F119"/>
    <mergeCell ref="G119:H119"/>
    <mergeCell ref="N119:P119"/>
    <mergeCell ref="B124:F124"/>
    <mergeCell ref="G124:H124"/>
    <mergeCell ref="N124:P124"/>
    <mergeCell ref="B125:F125"/>
    <mergeCell ref="G125:H125"/>
    <mergeCell ref="N125:P125"/>
    <mergeCell ref="B122:F122"/>
    <mergeCell ref="G122:H122"/>
    <mergeCell ref="N122:P122"/>
    <mergeCell ref="B123:F123"/>
    <mergeCell ref="G123:H123"/>
    <mergeCell ref="N123:P123"/>
    <mergeCell ref="B128:F128"/>
    <mergeCell ref="G128:H128"/>
    <mergeCell ref="N128:P128"/>
    <mergeCell ref="B129:F129"/>
    <mergeCell ref="G129:H129"/>
    <mergeCell ref="N129:P129"/>
    <mergeCell ref="B126:F126"/>
    <mergeCell ref="G126:H126"/>
    <mergeCell ref="N126:P126"/>
    <mergeCell ref="B127:F127"/>
    <mergeCell ref="G127:H127"/>
    <mergeCell ref="N127:P127"/>
    <mergeCell ref="B130:F130"/>
    <mergeCell ref="G130:H130"/>
    <mergeCell ref="N130:P130"/>
    <mergeCell ref="B131:F131"/>
    <mergeCell ref="G131:H131"/>
    <mergeCell ref="N131:P131"/>
    <mergeCell ref="B132:F132"/>
    <mergeCell ref="G132:H132"/>
    <mergeCell ref="N132:P132"/>
    <mergeCell ref="B133:F133"/>
    <mergeCell ref="G133:H133"/>
    <mergeCell ref="N133:P133"/>
    <mergeCell ref="B136:F136"/>
    <mergeCell ref="G136:H136"/>
    <mergeCell ref="N136:P136"/>
    <mergeCell ref="B137:F137"/>
    <mergeCell ref="G137:H137"/>
    <mergeCell ref="N137:P137"/>
    <mergeCell ref="B134:F134"/>
    <mergeCell ref="G134:H134"/>
    <mergeCell ref="N134:P134"/>
    <mergeCell ref="B135:F135"/>
    <mergeCell ref="G135:H135"/>
    <mergeCell ref="N135:P135"/>
    <mergeCell ref="B140:F140"/>
    <mergeCell ref="G140:H140"/>
    <mergeCell ref="N140:P140"/>
    <mergeCell ref="B141:F141"/>
    <mergeCell ref="G141:H141"/>
    <mergeCell ref="N141:P141"/>
    <mergeCell ref="B138:F138"/>
    <mergeCell ref="G138:H138"/>
    <mergeCell ref="N138:P138"/>
    <mergeCell ref="B139:F139"/>
    <mergeCell ref="G139:H139"/>
    <mergeCell ref="N139:P139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financiranja-NEMA ŠKOLA</vt:lpstr>
      <vt:lpstr>Račun fin. prema izvorima-NEMA </vt:lpstr>
      <vt:lpstr>POSEBNI DIO</vt:lpstr>
      <vt:lpstr>List2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2025-11-21T09:30:25Z</cp:lastPrinted>
  <dcterms:created xsi:type="dcterms:W3CDTF">2022-08-12T12:51:27Z</dcterms:created>
  <dcterms:modified xsi:type="dcterms:W3CDTF">2025-11-21T09:30:41Z</dcterms:modified>
</cp:coreProperties>
</file>